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5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6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7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8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0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1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2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3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4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6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Kelly Razzano\Social Media\Website\Representation Reports\June 2018\"/>
    </mc:Choice>
  </mc:AlternateContent>
  <bookViews>
    <workbookView xWindow="-30" yWindow="-105" windowWidth="16485" windowHeight="11670"/>
  </bookViews>
  <sheets>
    <sheet name="Circuit Charts" sheetId="47" r:id="rId1"/>
    <sheet name="Statewide Data FY 17-18" sheetId="21" state="hidden" r:id="rId2"/>
    <sheet name="Statewide Charts FY 17-18" sheetId="42" r:id="rId3"/>
    <sheet name="Totals" sheetId="58" state="hidden" r:id="rId4"/>
    <sheet name="North Region Data FY 17-18" sheetId="53" state="hidden" r:id="rId5"/>
    <sheet name="Northern Region Charts FY17-18" sheetId="52" r:id="rId6"/>
    <sheet name="Central Region Data FY 17-18" sheetId="57" state="hidden" r:id="rId7"/>
    <sheet name="Central Region Charts FY 17-18" sheetId="56" r:id="rId8"/>
    <sheet name="South Region Data FY 17-18" sheetId="55" state="hidden" r:id="rId9"/>
    <sheet name="Southern Region Charts FY 17-18" sheetId="54" r:id="rId10"/>
    <sheet name="Circuit 1 Data  FY 17-18" sheetId="1" state="hidden" r:id="rId11"/>
    <sheet name="Circuit 1 Charts FY 17-18" sheetId="22" r:id="rId12"/>
    <sheet name="Circuit 2 Data FY 17-18" sheetId="2" state="hidden" r:id="rId13"/>
    <sheet name="Circuit 2 Charts FY 17-18" sheetId="23" r:id="rId14"/>
    <sheet name="Circuit 3 Data FY 17-18" sheetId="3" state="hidden" r:id="rId15"/>
    <sheet name="Circuit 3 Charts FY 17-18" sheetId="24" r:id="rId16"/>
    <sheet name="Circuit 4 Data FY 17-18" sheetId="4" state="hidden" r:id="rId17"/>
    <sheet name="Circuit 4 Charts FY 17-18" sheetId="25" r:id="rId18"/>
    <sheet name="Circuit 5 Data FY 17-18" sheetId="5" state="hidden" r:id="rId19"/>
    <sheet name="Circuit 5 Charts FY 17-18" sheetId="26" r:id="rId20"/>
    <sheet name="Circuit 6 Data FY 17-18" sheetId="6" state="hidden" r:id="rId21"/>
    <sheet name="Circuit 6 Charts FY 17-18" sheetId="27" r:id="rId22"/>
    <sheet name="Circuit 7 Data FY 17-18" sheetId="7" state="hidden" r:id="rId23"/>
    <sheet name="Circuit 7 Charts FY 17-18" sheetId="28" r:id="rId24"/>
    <sheet name="Circuit 8 Data FY 17-18" sheetId="8" state="hidden" r:id="rId25"/>
    <sheet name="Circuit 8 Charts FY 17-18" sheetId="29" r:id="rId26"/>
    <sheet name="Circuit 9 OC Data FY 17-18" sheetId="48" state="hidden" r:id="rId27"/>
    <sheet name="Circuit 9 OC Charts FY 17-18" sheetId="49" r:id="rId28"/>
    <sheet name="Circuit 9 OS Data FY 17-18" sheetId="9" state="hidden" r:id="rId29"/>
    <sheet name="Circuit 9 OS Charts FY 17-18" sheetId="30" r:id="rId30"/>
    <sheet name="Circuit 10 Data FY 17-18" sheetId="10" state="hidden" r:id="rId31"/>
    <sheet name="Circuit 10 Charts FY 17-18" sheetId="31" r:id="rId32"/>
    <sheet name="Circuit 11 Data FY 17-18" sheetId="11" state="hidden" r:id="rId33"/>
    <sheet name="Circuit 11 Charts FY 17-18" sheetId="32" r:id="rId34"/>
    <sheet name="Circuit 12 Data FY 17-18" sheetId="12" state="hidden" r:id="rId35"/>
    <sheet name="Circuit 12 Charts FY 17-18" sheetId="33" r:id="rId36"/>
    <sheet name="Circuit 13 Data FY 17-18" sheetId="13" state="hidden" r:id="rId37"/>
    <sheet name="Circuit 13 Charts FY 17-18" sheetId="34" r:id="rId38"/>
    <sheet name="Circuit 14 Data FY 17-18" sheetId="14" state="hidden" r:id="rId39"/>
    <sheet name="Circuit 14 Charts FY 17-18" sheetId="35" r:id="rId40"/>
    <sheet name="Circuit 15 Data FY 17-18" sheetId="15" state="hidden" r:id="rId41"/>
    <sheet name="Circuit 15 Charts FY 17-18" sheetId="36" r:id="rId42"/>
    <sheet name="Circuit 16 Data FY 17-18" sheetId="16" state="hidden" r:id="rId43"/>
    <sheet name="Circuit 16 Charts FY 17-18" sheetId="37" r:id="rId44"/>
    <sheet name="Circuit 17 Data FY 17-18" sheetId="17" state="hidden" r:id="rId45"/>
    <sheet name="Circuit 17 Charts FY 17-18" sheetId="38" r:id="rId46"/>
    <sheet name="Circuit 18 Data FY 17-18" sheetId="18" state="hidden" r:id="rId47"/>
    <sheet name="Circuit 18 Charts FY 17-18" sheetId="39" r:id="rId48"/>
    <sheet name="Circuit 19 Data FY 17-18" sheetId="19" state="hidden" r:id="rId49"/>
    <sheet name="Circuit 19 Charts FY 17-18" sheetId="40" r:id="rId50"/>
    <sheet name="Circuit 20 Data FY 17-18" sheetId="20" state="hidden" r:id="rId51"/>
    <sheet name="Circuit 20 Charts FY 17-18" sheetId="4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</externalReferences>
  <definedNames>
    <definedName name="Central_Region_Charts">'Central Region Charts FY 17-18'!$B$2:$N$66</definedName>
    <definedName name="Circuit_1_Charts">'Circuit 1 Charts FY 17-18'!$B$2:$N$66</definedName>
    <definedName name="Circuit_10_Charts">'Circuit 10 Charts FY 17-18'!$B$2:$N$66</definedName>
    <definedName name="Circuit_11_Charts">'Circuit 11 Charts FY 17-18'!$B$2:$N$66</definedName>
    <definedName name="Circuit_12_Charts">'Circuit 12 Charts FY 17-18'!$B$2:$N$66</definedName>
    <definedName name="Circuit_13_Charts">'Circuit 13 Charts FY 17-18'!$B$2:$N$66</definedName>
    <definedName name="Circuit_14_Charts">'Circuit 14 Charts FY 17-18'!$B$2:$N$66</definedName>
    <definedName name="Circuit_15_Charts">'Circuit 15 Charts FY 17-18'!$B$2:$N$66</definedName>
    <definedName name="Circuit_16_Charts">'Circuit 16 Charts FY 17-18'!$B$2:$N$66</definedName>
    <definedName name="Circuit_17_Charts">'Circuit 17 Charts FY 17-18'!$B$2:$N$66</definedName>
    <definedName name="Circuit_18_Charts">'Circuit 18 Charts FY 17-18'!$B$2:$N$66</definedName>
    <definedName name="Circuit_19_Charts">'Circuit 19 Charts FY 17-18'!$B$2:$N$66</definedName>
    <definedName name="Circuit_2_Charts">'Circuit 2 Charts FY 17-18'!$B$2:$N$66</definedName>
    <definedName name="Circuit_20_Charts">'Circuit 20 Charts FY 17-18'!$B$2:$N$66</definedName>
    <definedName name="Circuit_3_Charts">'Circuit 3 Charts FY 17-18'!$B$2:$N$66</definedName>
    <definedName name="Circuit_4_Charts">'Circuit 4 Charts FY 17-18'!$B$2:$N$66</definedName>
    <definedName name="Circuit_5_Charts">'Circuit 5 Charts FY 17-18'!$B$2:$N$66</definedName>
    <definedName name="Circuit_6_Charts">'Circuit 6 Charts FY 17-18'!$B$2:$N$66</definedName>
    <definedName name="Circuit_7_Charts">'Circuit 7 Charts FY 17-18'!$B$2:$N$66</definedName>
    <definedName name="Circuit_8_Charts">'Circuit 8 Charts FY 17-18'!$B$2:$N$66</definedName>
    <definedName name="Circuit_9_Orange_Charts">'Circuit 9 OC Charts FY 17-18'!$B$2:$N$66</definedName>
    <definedName name="Circuit_9_Osceola_Charts">'Circuit 9 OS Charts FY 17-18'!$B$2:$N$66</definedName>
    <definedName name="Northern_Region_Charts">'Northern Region Charts FY17-18'!$B$2:$N$66</definedName>
    <definedName name="_xlnm.Print_Area" localSheetId="0">'Circuit Charts'!$A$1:$O$71</definedName>
    <definedName name="selChart">CHOOSE('Circuit Charts'!$C$3,Statewide_Charts,Northern_Region_Charts,Central_Region_Charts,Southern_Region_Charts,Circuit_1_Charts,Circuit_2_Charts,Circuit_3_Charts,Circuit_4_Charts,Circuit_5_Charts,Circuit_6_Charts,Circuit_7_Charts,Circuit_8_Charts,Circuit_9_Orange_Charts,Circuit_9_Osceola_Charts,Circuit_10_Charts,Circuit_11_Charts,Circuit_12_Charts,Circuit_13_Charts,Circuit_14_Charts,Circuit_15_Charts,Circuit_16_Charts,Circuit_17_Charts,Circuit_18_Charts,Circuit_19_Charts,Circuit_20_Charts)</definedName>
    <definedName name="Southern_Region_Charts">'Southern Region Charts FY 17-18'!$B$2:$N$66</definedName>
    <definedName name="Statewide_Charts">'Statewide Charts FY 17-18'!$B$2:$N$66</definedName>
  </definedNames>
  <calcPr calcId="162913"/>
</workbook>
</file>

<file path=xl/calcChain.xml><?xml version="1.0" encoding="utf-8"?>
<calcChain xmlns="http://schemas.openxmlformats.org/spreadsheetml/2006/main">
  <c r="M18" i="20" l="1"/>
  <c r="M18" i="19" l="1"/>
  <c r="M18" i="18" l="1"/>
  <c r="M18" i="17" l="1"/>
  <c r="M18" i="16" l="1"/>
  <c r="M18" i="15" l="1"/>
  <c r="M18" i="14" l="1"/>
  <c r="M18" i="13" l="1"/>
  <c r="M18" i="12" l="1"/>
  <c r="M18" i="11" l="1"/>
  <c r="M18" i="10" l="1"/>
  <c r="M18" i="9" l="1"/>
  <c r="M18" i="6" l="1"/>
  <c r="M18" i="5" l="1"/>
  <c r="M18" i="4" l="1"/>
  <c r="M18" i="57" l="1"/>
  <c r="M18" i="55" l="1"/>
  <c r="M17" i="20"/>
  <c r="M14" i="20"/>
  <c r="M12" i="20"/>
  <c r="M11" i="20"/>
  <c r="M10" i="20"/>
  <c r="M9" i="20"/>
  <c r="M5" i="20"/>
  <c r="M4" i="20"/>
  <c r="M3" i="20"/>
  <c r="M17" i="19" l="1"/>
  <c r="M14" i="19"/>
  <c r="M12" i="19"/>
  <c r="M11" i="19"/>
  <c r="M10" i="19"/>
  <c r="M9" i="19"/>
  <c r="M5" i="19"/>
  <c r="M4" i="19"/>
  <c r="M3" i="19"/>
  <c r="M17" i="18" l="1"/>
  <c r="M14" i="18"/>
  <c r="M12" i="18"/>
  <c r="M11" i="18"/>
  <c r="M10" i="18"/>
  <c r="M9" i="18"/>
  <c r="M5" i="18"/>
  <c r="M4" i="18"/>
  <c r="M3" i="18"/>
  <c r="M17" i="17" l="1"/>
  <c r="M14" i="17"/>
  <c r="M12" i="17"/>
  <c r="M11" i="17"/>
  <c r="M10" i="17"/>
  <c r="M9" i="17"/>
  <c r="M5" i="17"/>
  <c r="M4" i="17"/>
  <c r="M3" i="17"/>
  <c r="M17" i="16" l="1"/>
  <c r="M14" i="16"/>
  <c r="M12" i="16"/>
  <c r="M11" i="16"/>
  <c r="M10" i="16"/>
  <c r="M9" i="16"/>
  <c r="M5" i="16"/>
  <c r="M4" i="16"/>
  <c r="M3" i="16"/>
  <c r="M17" i="15" l="1"/>
  <c r="M14" i="15"/>
  <c r="M12" i="15"/>
  <c r="M11" i="15"/>
  <c r="M10" i="15"/>
  <c r="M9" i="15"/>
  <c r="M5" i="15"/>
  <c r="M4" i="15"/>
  <c r="M3" i="15"/>
  <c r="M17" i="14" l="1"/>
  <c r="M14" i="14"/>
  <c r="M12" i="14"/>
  <c r="M11" i="14"/>
  <c r="M10" i="14"/>
  <c r="M9" i="14"/>
  <c r="M5" i="14"/>
  <c r="M4" i="14"/>
  <c r="M3" i="14"/>
  <c r="M17" i="13" l="1"/>
  <c r="M14" i="13"/>
  <c r="M12" i="13"/>
  <c r="M11" i="13"/>
  <c r="M10" i="13"/>
  <c r="M9" i="13"/>
  <c r="M5" i="13"/>
  <c r="M4" i="13"/>
  <c r="M3" i="13"/>
  <c r="M17" i="12" l="1"/>
  <c r="M14" i="12"/>
  <c r="M12" i="12"/>
  <c r="M11" i="12"/>
  <c r="M10" i="12"/>
  <c r="M9" i="12"/>
  <c r="M5" i="12"/>
  <c r="M4" i="12"/>
  <c r="M3" i="12"/>
  <c r="M17" i="11" l="1"/>
  <c r="M17" i="55" s="1"/>
  <c r="M14" i="11"/>
  <c r="M14" i="55" s="1"/>
  <c r="M12" i="11"/>
  <c r="M12" i="55" s="1"/>
  <c r="M11" i="11"/>
  <c r="M11" i="55" s="1"/>
  <c r="M10" i="11"/>
  <c r="M10" i="55" s="1"/>
  <c r="M9" i="11"/>
  <c r="M9" i="55" s="1"/>
  <c r="M5" i="11"/>
  <c r="M5" i="55" s="1"/>
  <c r="M4" i="11"/>
  <c r="M4" i="55" s="1"/>
  <c r="M3" i="11"/>
  <c r="M3" i="55" s="1"/>
  <c r="M17" i="10" l="1"/>
  <c r="M14" i="10"/>
  <c r="M12" i="10"/>
  <c r="M11" i="10"/>
  <c r="M10" i="10"/>
  <c r="M9" i="10"/>
  <c r="M5" i="10"/>
  <c r="M4" i="10"/>
  <c r="M3" i="10"/>
  <c r="M17" i="9" l="1"/>
  <c r="M14" i="9"/>
  <c r="M12" i="9"/>
  <c r="M11" i="9"/>
  <c r="M10" i="9"/>
  <c r="M9" i="9"/>
  <c r="M5" i="9"/>
  <c r="M4" i="9"/>
  <c r="M3" i="9"/>
  <c r="M11" i="48" l="1"/>
  <c r="M10" i="48"/>
  <c r="M9" i="48"/>
  <c r="M5" i="48"/>
  <c r="M4" i="48"/>
  <c r="M3" i="48"/>
  <c r="M18" i="8" l="1"/>
  <c r="M17" i="8"/>
  <c r="M14" i="8"/>
  <c r="M12" i="8"/>
  <c r="M11" i="8"/>
  <c r="M10" i="8"/>
  <c r="M9" i="8"/>
  <c r="M5" i="8"/>
  <c r="M4" i="8"/>
  <c r="M3" i="8"/>
  <c r="M18" i="7" l="1"/>
  <c r="M17" i="7"/>
  <c r="M14" i="7"/>
  <c r="M12" i="7"/>
  <c r="M11" i="7"/>
  <c r="M10" i="7"/>
  <c r="M9" i="7"/>
  <c r="M5" i="7"/>
  <c r="M4" i="7"/>
  <c r="M3" i="7"/>
  <c r="M17" i="6" l="1"/>
  <c r="M17" i="57" s="1"/>
  <c r="M14" i="6"/>
  <c r="M14" i="57" s="1"/>
  <c r="M12" i="6"/>
  <c r="M12" i="57" s="1"/>
  <c r="M11" i="6"/>
  <c r="M11" i="57" s="1"/>
  <c r="M10" i="6"/>
  <c r="M10" i="57" s="1"/>
  <c r="M9" i="6"/>
  <c r="M9" i="57" s="1"/>
  <c r="M5" i="6"/>
  <c r="M5" i="57" s="1"/>
  <c r="M4" i="6"/>
  <c r="M4" i="57" s="1"/>
  <c r="M3" i="6"/>
  <c r="M3" i="57" s="1"/>
  <c r="M17" i="5" l="1"/>
  <c r="M14" i="5"/>
  <c r="M12" i="5"/>
  <c r="M11" i="5"/>
  <c r="M10" i="5"/>
  <c r="M9" i="5"/>
  <c r="M5" i="5"/>
  <c r="M4" i="5"/>
  <c r="M3" i="5"/>
  <c r="M17" i="4" l="1"/>
  <c r="M14" i="4"/>
  <c r="M12" i="4"/>
  <c r="M11" i="4"/>
  <c r="M10" i="4"/>
  <c r="M9" i="4"/>
  <c r="M5" i="4"/>
  <c r="M4" i="4"/>
  <c r="M3" i="4"/>
  <c r="M18" i="3" l="1"/>
  <c r="M17" i="3"/>
  <c r="M14" i="3"/>
  <c r="M12" i="3"/>
  <c r="M11" i="3"/>
  <c r="M10" i="3"/>
  <c r="M9" i="3"/>
  <c r="M5" i="3"/>
  <c r="M4" i="3"/>
  <c r="M3" i="3"/>
  <c r="M18" i="2" l="1"/>
  <c r="M17" i="2"/>
  <c r="M14" i="2"/>
  <c r="M12" i="2"/>
  <c r="M11" i="2"/>
  <c r="M10" i="2"/>
  <c r="M9" i="2"/>
  <c r="M5" i="2"/>
  <c r="M4" i="2"/>
  <c r="M3" i="2"/>
  <c r="M18" i="1" l="1"/>
  <c r="M18" i="53" s="1"/>
  <c r="M18" i="58" s="1"/>
  <c r="M17" i="1"/>
  <c r="M17" i="53" s="1"/>
  <c r="M17" i="58" s="1"/>
  <c r="M14" i="1"/>
  <c r="M14" i="53" s="1"/>
  <c r="M14" i="58" s="1"/>
  <c r="M12" i="1"/>
  <c r="M12" i="53" s="1"/>
  <c r="M12" i="58" s="1"/>
  <c r="M11" i="1"/>
  <c r="M11" i="53" s="1"/>
  <c r="M11" i="58" s="1"/>
  <c r="M10" i="1"/>
  <c r="M10" i="53" s="1"/>
  <c r="M10" i="58" s="1"/>
  <c r="M9" i="1"/>
  <c r="M9" i="53" s="1"/>
  <c r="M9" i="58" s="1"/>
  <c r="M5" i="1"/>
  <c r="M5" i="53" s="1"/>
  <c r="M5" i="58" s="1"/>
  <c r="M4" i="1"/>
  <c r="M4" i="53" s="1"/>
  <c r="M4" i="58" s="1"/>
  <c r="M3" i="1"/>
  <c r="M3" i="53" s="1"/>
  <c r="M3" i="58" s="1"/>
  <c r="M13" i="20" l="1"/>
  <c r="M13" i="19"/>
  <c r="M13" i="18"/>
  <c r="M13" i="17"/>
  <c r="M13" i="16"/>
  <c r="M13" i="15"/>
  <c r="M13" i="14"/>
  <c r="M13" i="13"/>
  <c r="M13" i="12"/>
  <c r="M13" i="11"/>
  <c r="M13" i="10"/>
  <c r="M13" i="9"/>
  <c r="M13" i="8"/>
  <c r="M13" i="7"/>
  <c r="M13" i="6"/>
  <c r="M13" i="5"/>
  <c r="M13" i="4"/>
  <c r="M13" i="3"/>
  <c r="M13" i="2"/>
  <c r="M13" i="1"/>
  <c r="M13" i="21"/>
  <c r="M13" i="55" l="1"/>
  <c r="M13" i="57"/>
  <c r="M13" i="53"/>
  <c r="M2" i="20"/>
  <c r="M2" i="19"/>
  <c r="M2" i="18"/>
  <c r="M2" i="17"/>
  <c r="M2" i="16"/>
  <c r="M2" i="15"/>
  <c r="M2" i="14"/>
  <c r="M2" i="13"/>
  <c r="M2" i="12"/>
  <c r="M2" i="11"/>
  <c r="M2" i="10"/>
  <c r="M2" i="9"/>
  <c r="M2" i="48"/>
  <c r="M2" i="8"/>
  <c r="M2" i="7"/>
  <c r="M2" i="6"/>
  <c r="M2" i="5"/>
  <c r="M2" i="4"/>
  <c r="M2" i="3"/>
  <c r="M2" i="2"/>
  <c r="M2" i="1"/>
  <c r="M2" i="21"/>
  <c r="M13" i="58" l="1"/>
  <c r="M2" i="55"/>
  <c r="M2" i="57"/>
  <c r="M2" i="53"/>
  <c r="M2" i="58" s="1"/>
  <c r="M18" i="21"/>
  <c r="M17" i="21"/>
  <c r="M14" i="21"/>
  <c r="M12" i="21"/>
  <c r="M11" i="21"/>
  <c r="M10" i="21"/>
  <c r="M9" i="21"/>
  <c r="M5" i="21"/>
  <c r="M4" i="21"/>
  <c r="M3" i="21"/>
  <c r="M6" i="20" l="1"/>
  <c r="M6" i="19"/>
  <c r="M6" i="18"/>
  <c r="M6" i="17"/>
  <c r="M6" i="16"/>
  <c r="M6" i="15"/>
  <c r="M6" i="14"/>
  <c r="M6" i="13"/>
  <c r="M6" i="12"/>
  <c r="M6" i="11"/>
  <c r="M6" i="10"/>
  <c r="M6" i="9"/>
  <c r="M6" i="8"/>
  <c r="M6" i="7"/>
  <c r="M6" i="6"/>
  <c r="M6" i="5"/>
  <c r="M6" i="4"/>
  <c r="M6" i="3"/>
  <c r="M6" i="2"/>
  <c r="M6" i="1"/>
  <c r="M6" i="21"/>
  <c r="M6" i="57" l="1"/>
  <c r="M6" i="55"/>
  <c r="M6" i="53"/>
  <c r="L18" i="21"/>
  <c r="L17" i="21"/>
  <c r="L14" i="21"/>
  <c r="L13" i="21"/>
  <c r="M6" i="58" l="1"/>
  <c r="L12" i="21"/>
  <c r="L11" i="21"/>
  <c r="L10" i="21"/>
  <c r="L9" i="21"/>
  <c r="L5" i="21"/>
  <c r="L4" i="21"/>
  <c r="L3" i="21"/>
  <c r="L18" i="20" l="1"/>
  <c r="L17" i="20"/>
  <c r="L14" i="20"/>
  <c r="L12" i="20"/>
  <c r="L11" i="20"/>
  <c r="L10" i="20"/>
  <c r="L9" i="20"/>
  <c r="L5" i="20"/>
  <c r="L4" i="20"/>
  <c r="L3" i="20"/>
  <c r="L18" i="19" l="1"/>
  <c r="L17" i="19"/>
  <c r="L14" i="19"/>
  <c r="L12" i="19"/>
  <c r="L11" i="19"/>
  <c r="L10" i="19"/>
  <c r="L9" i="19"/>
  <c r="L5" i="19"/>
  <c r="L4" i="19"/>
  <c r="L3" i="19"/>
  <c r="L18" i="18" l="1"/>
  <c r="L17" i="18"/>
  <c r="L14" i="18"/>
  <c r="L12" i="18"/>
  <c r="L11" i="18"/>
  <c r="L10" i="18"/>
  <c r="L9" i="18"/>
  <c r="L5" i="18"/>
  <c r="L4" i="18"/>
  <c r="L3" i="18"/>
  <c r="L18" i="17" l="1"/>
  <c r="L17" i="17"/>
  <c r="L14" i="17"/>
  <c r="L12" i="17"/>
  <c r="L11" i="17"/>
  <c r="L10" i="17"/>
  <c r="L9" i="17"/>
  <c r="L5" i="17"/>
  <c r="L4" i="17"/>
  <c r="L3" i="17"/>
  <c r="L18" i="16" l="1"/>
  <c r="L17" i="16"/>
  <c r="L14" i="16"/>
  <c r="L12" i="16"/>
  <c r="L11" i="16"/>
  <c r="L10" i="16"/>
  <c r="L9" i="16"/>
  <c r="L5" i="16"/>
  <c r="L4" i="16"/>
  <c r="L3" i="16"/>
  <c r="L18" i="15" l="1"/>
  <c r="L17" i="15"/>
  <c r="L14" i="15"/>
  <c r="L12" i="15"/>
  <c r="L11" i="15"/>
  <c r="L10" i="15"/>
  <c r="L9" i="15"/>
  <c r="L5" i="15"/>
  <c r="L4" i="15"/>
  <c r="L3" i="15"/>
  <c r="L18" i="14" l="1"/>
  <c r="L17" i="14"/>
  <c r="L14" i="14"/>
  <c r="L12" i="14"/>
  <c r="L11" i="14"/>
  <c r="L10" i="14"/>
  <c r="L9" i="14"/>
  <c r="L5" i="14"/>
  <c r="L4" i="14"/>
  <c r="L3" i="14"/>
  <c r="L18" i="13" l="1"/>
  <c r="L17" i="13"/>
  <c r="L14" i="13"/>
  <c r="L12" i="13"/>
  <c r="L11" i="13"/>
  <c r="L10" i="13"/>
  <c r="L9" i="13"/>
  <c r="L5" i="13"/>
  <c r="L4" i="13"/>
  <c r="L3" i="13"/>
  <c r="L18" i="12" l="1"/>
  <c r="L17" i="12"/>
  <c r="L14" i="12"/>
  <c r="L12" i="12"/>
  <c r="L11" i="12"/>
  <c r="L10" i="12"/>
  <c r="L9" i="12"/>
  <c r="L5" i="12"/>
  <c r="L4" i="12"/>
  <c r="L3" i="12"/>
  <c r="L18" i="11" l="1"/>
  <c r="L18" i="55" s="1"/>
  <c r="L17" i="11"/>
  <c r="L17" i="55" s="1"/>
  <c r="L14" i="11"/>
  <c r="L14" i="55" s="1"/>
  <c r="L12" i="11"/>
  <c r="L12" i="55" s="1"/>
  <c r="L11" i="11"/>
  <c r="L11" i="55" s="1"/>
  <c r="L10" i="11"/>
  <c r="L10" i="55" s="1"/>
  <c r="L9" i="11"/>
  <c r="L9" i="55" s="1"/>
  <c r="L5" i="11"/>
  <c r="L5" i="55" s="1"/>
  <c r="L4" i="11"/>
  <c r="L4" i="55" s="1"/>
  <c r="L3" i="11"/>
  <c r="L3" i="55" s="1"/>
  <c r="L18" i="10" l="1"/>
  <c r="L17" i="10"/>
  <c r="L14" i="10"/>
  <c r="L12" i="10"/>
  <c r="L11" i="10"/>
  <c r="L10" i="10"/>
  <c r="L9" i="10"/>
  <c r="L5" i="10"/>
  <c r="L4" i="10"/>
  <c r="L3" i="10"/>
  <c r="L18" i="9" l="1"/>
  <c r="L17" i="9"/>
  <c r="L14" i="9"/>
  <c r="L12" i="9"/>
  <c r="L11" i="9"/>
  <c r="L10" i="9"/>
  <c r="L9" i="9"/>
  <c r="L5" i="9"/>
  <c r="L4" i="9"/>
  <c r="L3" i="9"/>
  <c r="L11" i="48" l="1"/>
  <c r="L10" i="48"/>
  <c r="L9" i="48"/>
  <c r="L5" i="48"/>
  <c r="L4" i="48"/>
  <c r="L3" i="48"/>
  <c r="L18" i="8" l="1"/>
  <c r="L17" i="8"/>
  <c r="L14" i="8"/>
  <c r="L12" i="8"/>
  <c r="L11" i="8"/>
  <c r="L10" i="8"/>
  <c r="L9" i="8"/>
  <c r="L5" i="8"/>
  <c r="L4" i="8"/>
  <c r="L3" i="8"/>
  <c r="L18" i="7" l="1"/>
  <c r="L17" i="7"/>
  <c r="L14" i="7"/>
  <c r="L12" i="7"/>
  <c r="L11" i="7"/>
  <c r="L10" i="7"/>
  <c r="L9" i="7"/>
  <c r="L5" i="7"/>
  <c r="L4" i="7"/>
  <c r="L3" i="7"/>
  <c r="L18" i="6" l="1"/>
  <c r="L18" i="57" s="1"/>
  <c r="L17" i="6"/>
  <c r="L17" i="57" s="1"/>
  <c r="L14" i="6"/>
  <c r="L14" i="57" s="1"/>
  <c r="L12" i="6"/>
  <c r="L12" i="57" s="1"/>
  <c r="L11" i="6"/>
  <c r="L11" i="57" s="1"/>
  <c r="L10" i="6"/>
  <c r="L10" i="57" s="1"/>
  <c r="L9" i="6"/>
  <c r="L9" i="57" s="1"/>
  <c r="L5" i="6"/>
  <c r="L5" i="57" s="1"/>
  <c r="L4" i="6"/>
  <c r="L4" i="57" s="1"/>
  <c r="L3" i="6"/>
  <c r="L3" i="57" s="1"/>
  <c r="L18" i="5" l="1"/>
  <c r="L17" i="5"/>
  <c r="L14" i="5"/>
  <c r="L12" i="5"/>
  <c r="L11" i="5"/>
  <c r="L10" i="5"/>
  <c r="L9" i="5"/>
  <c r="L5" i="5"/>
  <c r="L4" i="5"/>
  <c r="L3" i="5"/>
  <c r="L18" i="4" l="1"/>
  <c r="L17" i="4"/>
  <c r="L14" i="4"/>
  <c r="L12" i="4"/>
  <c r="L11" i="4"/>
  <c r="L10" i="4"/>
  <c r="L9" i="4"/>
  <c r="L5" i="4"/>
  <c r="L4" i="4"/>
  <c r="L3" i="4"/>
  <c r="L18" i="3" l="1"/>
  <c r="L17" i="3"/>
  <c r="L14" i="3"/>
  <c r="L12" i="3"/>
  <c r="L11" i="3"/>
  <c r="L10" i="3"/>
  <c r="L9" i="3"/>
  <c r="L5" i="3"/>
  <c r="L4" i="3"/>
  <c r="L3" i="3"/>
  <c r="L18" i="2" l="1"/>
  <c r="L17" i="2"/>
  <c r="L14" i="2"/>
  <c r="L12" i="2"/>
  <c r="L11" i="2"/>
  <c r="L10" i="2"/>
  <c r="L9" i="2"/>
  <c r="L5" i="2"/>
  <c r="L4" i="2"/>
  <c r="L3" i="2"/>
  <c r="L18" i="1" l="1"/>
  <c r="L18" i="53" s="1"/>
  <c r="L18" i="58" s="1"/>
  <c r="L17" i="1"/>
  <c r="L17" i="53" s="1"/>
  <c r="L17" i="58" s="1"/>
  <c r="L14" i="1"/>
  <c r="L14" i="53" s="1"/>
  <c r="L14" i="58" s="1"/>
  <c r="L12" i="1"/>
  <c r="L12" i="53" s="1"/>
  <c r="L12" i="58" s="1"/>
  <c r="L11" i="1"/>
  <c r="L11" i="53" s="1"/>
  <c r="L11" i="58" s="1"/>
  <c r="L10" i="1"/>
  <c r="L10" i="53" s="1"/>
  <c r="L10" i="58" s="1"/>
  <c r="L9" i="1"/>
  <c r="L9" i="53" s="1"/>
  <c r="L9" i="58" s="1"/>
  <c r="L5" i="1"/>
  <c r="L5" i="53" s="1"/>
  <c r="L5" i="58" s="1"/>
  <c r="L4" i="1"/>
  <c r="L4" i="53" s="1"/>
  <c r="L4" i="58" s="1"/>
  <c r="L3" i="1"/>
  <c r="L3" i="53" s="1"/>
  <c r="L3" i="58" s="1"/>
  <c r="L13" i="1" l="1"/>
  <c r="L13" i="2"/>
  <c r="L13" i="3"/>
  <c r="L13" i="4"/>
  <c r="L13" i="5"/>
  <c r="L13" i="6"/>
  <c r="L13" i="7"/>
  <c r="L13" i="8"/>
  <c r="L13" i="9"/>
  <c r="L13" i="10"/>
  <c r="L13" i="11"/>
  <c r="L13" i="12"/>
  <c r="L13" i="13"/>
  <c r="L13" i="14"/>
  <c r="L13" i="15"/>
  <c r="L13" i="16"/>
  <c r="L13" i="17"/>
  <c r="L13" i="18"/>
  <c r="L13" i="19"/>
  <c r="L13" i="20"/>
  <c r="L13" i="57" l="1"/>
  <c r="L13" i="55"/>
  <c r="L13" i="53"/>
  <c r="L2" i="20"/>
  <c r="L2" i="19"/>
  <c r="L2" i="18"/>
  <c r="L2" i="17"/>
  <c r="L2" i="16"/>
  <c r="L2" i="15"/>
  <c r="L2" i="14"/>
  <c r="L2" i="13"/>
  <c r="L2" i="12"/>
  <c r="L2" i="11"/>
  <c r="L2" i="10"/>
  <c r="L2" i="9"/>
  <c r="L2" i="48"/>
  <c r="L2" i="8"/>
  <c r="L2" i="7"/>
  <c r="L2" i="6"/>
  <c r="L2" i="5"/>
  <c r="L2" i="4"/>
  <c r="L2" i="3"/>
  <c r="L2" i="2"/>
  <c r="L2" i="1"/>
  <c r="L2" i="21"/>
  <c r="L2" i="57" l="1"/>
  <c r="L13" i="58"/>
  <c r="L2" i="55"/>
  <c r="L2" i="53"/>
  <c r="L6" i="20"/>
  <c r="L6" i="19"/>
  <c r="L6" i="18"/>
  <c r="L6" i="17"/>
  <c r="L6" i="16"/>
  <c r="L6" i="15"/>
  <c r="L6" i="14"/>
  <c r="L6" i="13"/>
  <c r="L6" i="12"/>
  <c r="L6" i="11"/>
  <c r="L6" i="10"/>
  <c r="L6" i="9"/>
  <c r="L6" i="8"/>
  <c r="L6" i="7"/>
  <c r="L6" i="6"/>
  <c r="L6" i="5"/>
  <c r="L6" i="4"/>
  <c r="L6" i="3"/>
  <c r="L6" i="2"/>
  <c r="L6" i="1"/>
  <c r="L6" i="21"/>
  <c r="L2" i="58" l="1"/>
  <c r="L6" i="55"/>
  <c r="L6" i="57"/>
  <c r="L6" i="53"/>
  <c r="K18" i="3"/>
  <c r="L6" i="58" l="1"/>
  <c r="K3" i="21"/>
  <c r="K4" i="21"/>
  <c r="K5" i="21"/>
  <c r="K9" i="21"/>
  <c r="K10" i="21"/>
  <c r="K11" i="21"/>
  <c r="K12" i="21"/>
  <c r="K13" i="21"/>
  <c r="K14" i="21"/>
  <c r="K6" i="21" l="1"/>
  <c r="K18" i="20"/>
  <c r="K17" i="20"/>
  <c r="K14" i="20"/>
  <c r="K12" i="20"/>
  <c r="K11" i="20"/>
  <c r="K10" i="20"/>
  <c r="K9" i="20"/>
  <c r="K5" i="20"/>
  <c r="K4" i="20"/>
  <c r="K3" i="20"/>
  <c r="K18" i="19" l="1"/>
  <c r="K17" i="19"/>
  <c r="K14" i="19"/>
  <c r="K12" i="19"/>
  <c r="K11" i="19"/>
  <c r="K10" i="19"/>
  <c r="K9" i="19"/>
  <c r="K5" i="19"/>
  <c r="K4" i="19"/>
  <c r="K3" i="19"/>
  <c r="K18" i="18" l="1"/>
  <c r="K17" i="18"/>
  <c r="K14" i="18"/>
  <c r="K12" i="18"/>
  <c r="K11" i="18"/>
  <c r="K10" i="18"/>
  <c r="K9" i="18"/>
  <c r="K5" i="18"/>
  <c r="K4" i="18"/>
  <c r="K3" i="18"/>
  <c r="K18" i="17" l="1"/>
  <c r="K17" i="17"/>
  <c r="K14" i="17"/>
  <c r="K12" i="17"/>
  <c r="K11" i="17"/>
  <c r="K10" i="17"/>
  <c r="K9" i="17"/>
  <c r="K5" i="17"/>
  <c r="K4" i="17"/>
  <c r="K3" i="17"/>
  <c r="K18" i="16" l="1"/>
  <c r="K17" i="16"/>
  <c r="K14" i="16"/>
  <c r="K12" i="16"/>
  <c r="K11" i="16"/>
  <c r="K10" i="16"/>
  <c r="K9" i="16"/>
  <c r="K5" i="16"/>
  <c r="K4" i="16"/>
  <c r="K3" i="16"/>
  <c r="K18" i="15" l="1"/>
  <c r="K17" i="15"/>
  <c r="K14" i="15"/>
  <c r="K12" i="15"/>
  <c r="K11" i="15"/>
  <c r="K10" i="15"/>
  <c r="K9" i="15"/>
  <c r="K5" i="15"/>
  <c r="K4" i="15"/>
  <c r="K3" i="15"/>
  <c r="K18" i="14" l="1"/>
  <c r="K17" i="14"/>
  <c r="K14" i="14"/>
  <c r="K12" i="14"/>
  <c r="K11" i="14"/>
  <c r="K10" i="14"/>
  <c r="K9" i="14"/>
  <c r="K5" i="14"/>
  <c r="K4" i="14"/>
  <c r="K3" i="14"/>
  <c r="K18" i="13" l="1"/>
  <c r="K17" i="13"/>
  <c r="K14" i="13"/>
  <c r="K12" i="13"/>
  <c r="K11" i="13"/>
  <c r="K10" i="13"/>
  <c r="K9" i="13"/>
  <c r="K5" i="13"/>
  <c r="K4" i="13"/>
  <c r="K3" i="13"/>
  <c r="K18" i="12" l="1"/>
  <c r="K17" i="12"/>
  <c r="K14" i="12"/>
  <c r="K12" i="12"/>
  <c r="K11" i="12"/>
  <c r="K10" i="12"/>
  <c r="K9" i="12"/>
  <c r="K5" i="12"/>
  <c r="K4" i="12"/>
  <c r="K3" i="12"/>
  <c r="K18" i="11" l="1"/>
  <c r="K17" i="11"/>
  <c r="K14" i="11"/>
  <c r="K12" i="11"/>
  <c r="K11" i="11"/>
  <c r="K10" i="11"/>
  <c r="K9" i="11"/>
  <c r="K5" i="11"/>
  <c r="K4" i="11"/>
  <c r="K3" i="11"/>
  <c r="K18" i="10" l="1"/>
  <c r="K17" i="10"/>
  <c r="K14" i="10"/>
  <c r="K12" i="10"/>
  <c r="K11" i="10"/>
  <c r="K10" i="10"/>
  <c r="K9" i="10"/>
  <c r="K5" i="10"/>
  <c r="K4" i="10"/>
  <c r="K3" i="10"/>
  <c r="K18" i="9" l="1"/>
  <c r="K17" i="9"/>
  <c r="K14" i="9"/>
  <c r="K12" i="9"/>
  <c r="K11" i="9"/>
  <c r="K10" i="9"/>
  <c r="K9" i="9"/>
  <c r="K5" i="9"/>
  <c r="K4" i="9"/>
  <c r="K3" i="9"/>
  <c r="K18" i="8" l="1"/>
  <c r="K17" i="8"/>
  <c r="K14" i="8"/>
  <c r="K12" i="8"/>
  <c r="K11" i="8"/>
  <c r="K10" i="8"/>
  <c r="K9" i="8"/>
  <c r="K5" i="8"/>
  <c r="K4" i="8"/>
  <c r="K3" i="8"/>
  <c r="K18" i="7" l="1"/>
  <c r="K17" i="7"/>
  <c r="K14" i="7"/>
  <c r="K12" i="7"/>
  <c r="K11" i="7"/>
  <c r="K10" i="7"/>
  <c r="K9" i="7"/>
  <c r="K5" i="7"/>
  <c r="K4" i="7"/>
  <c r="K3" i="7"/>
  <c r="K18" i="6" l="1"/>
  <c r="K17" i="6"/>
  <c r="K14" i="6"/>
  <c r="K12" i="6"/>
  <c r="K11" i="6"/>
  <c r="K10" i="6"/>
  <c r="K9" i="6"/>
  <c r="K5" i="6"/>
  <c r="K4" i="6"/>
  <c r="K3" i="6"/>
  <c r="K18" i="5" l="1"/>
  <c r="K17" i="5"/>
  <c r="K14" i="5"/>
  <c r="K12" i="5"/>
  <c r="K11" i="5"/>
  <c r="K10" i="5"/>
  <c r="K9" i="5"/>
  <c r="K5" i="5"/>
  <c r="K4" i="5"/>
  <c r="K3" i="5"/>
  <c r="K18" i="4" l="1"/>
  <c r="K17" i="4"/>
  <c r="K14" i="4"/>
  <c r="K12" i="4"/>
  <c r="K11" i="4"/>
  <c r="K10" i="4"/>
  <c r="K9" i="4"/>
  <c r="K5" i="4"/>
  <c r="K4" i="4"/>
  <c r="K3" i="4"/>
  <c r="K17" i="3" l="1"/>
  <c r="K14" i="3"/>
  <c r="K12" i="3"/>
  <c r="K11" i="3"/>
  <c r="K10" i="3"/>
  <c r="K9" i="3"/>
  <c r="K5" i="3"/>
  <c r="K4" i="3"/>
  <c r="K3" i="3"/>
  <c r="K18" i="2" l="1"/>
  <c r="K17" i="2"/>
  <c r="K14" i="2"/>
  <c r="K12" i="2"/>
  <c r="K11" i="2"/>
  <c r="K10" i="2"/>
  <c r="K9" i="2"/>
  <c r="K5" i="2"/>
  <c r="K4" i="2"/>
  <c r="K3" i="2"/>
  <c r="K18" i="1" l="1"/>
  <c r="K17" i="1"/>
  <c r="K14" i="1"/>
  <c r="K12" i="1"/>
  <c r="K11" i="1"/>
  <c r="K10" i="1"/>
  <c r="K9" i="1"/>
  <c r="K5" i="1"/>
  <c r="K4" i="1"/>
  <c r="K3" i="1"/>
  <c r="K11" i="48" l="1"/>
  <c r="K10" i="48"/>
  <c r="K9" i="48"/>
  <c r="K5" i="48"/>
  <c r="K4" i="48"/>
  <c r="K3" i="48"/>
  <c r="K18" i="21"/>
  <c r="K17" i="21"/>
  <c r="K13" i="20" l="1"/>
  <c r="K13" i="19"/>
  <c r="K13" i="18"/>
  <c r="K13" i="17"/>
  <c r="K13" i="16"/>
  <c r="K13" i="15"/>
  <c r="K13" i="14"/>
  <c r="K13" i="13"/>
  <c r="K13" i="12"/>
  <c r="K13" i="11"/>
  <c r="K13" i="10"/>
  <c r="K13" i="9"/>
  <c r="K13" i="8"/>
  <c r="K13" i="7"/>
  <c r="K13" i="6"/>
  <c r="K13" i="5"/>
  <c r="K13" i="4"/>
  <c r="K13" i="3"/>
  <c r="K13" i="2"/>
  <c r="K13" i="1"/>
  <c r="K2" i="20" l="1"/>
  <c r="K2" i="19"/>
  <c r="K2" i="18"/>
  <c r="K2" i="17"/>
  <c r="K2" i="16"/>
  <c r="K2" i="15"/>
  <c r="K2" i="14"/>
  <c r="K2" i="13"/>
  <c r="K2" i="12"/>
  <c r="K2" i="11"/>
  <c r="K2" i="10"/>
  <c r="K2" i="9"/>
  <c r="K2" i="48"/>
  <c r="K2" i="8"/>
  <c r="K2" i="7"/>
  <c r="K2" i="6"/>
  <c r="K2" i="5"/>
  <c r="K2" i="4"/>
  <c r="K2" i="3"/>
  <c r="K2" i="2"/>
  <c r="K2" i="1"/>
  <c r="K17" i="55"/>
  <c r="K18" i="55"/>
  <c r="K9" i="55"/>
  <c r="K10" i="55"/>
  <c r="K11" i="55"/>
  <c r="K12" i="55"/>
  <c r="K13" i="55"/>
  <c r="K14" i="55"/>
  <c r="K3" i="55"/>
  <c r="K4" i="55"/>
  <c r="K5" i="55"/>
  <c r="K17" i="57"/>
  <c r="K18" i="57"/>
  <c r="K9" i="57"/>
  <c r="K10" i="57"/>
  <c r="K11" i="57"/>
  <c r="K12" i="57"/>
  <c r="K13" i="57"/>
  <c r="K14" i="57"/>
  <c r="K3" i="57"/>
  <c r="K4" i="57"/>
  <c r="K5" i="57"/>
  <c r="K17" i="53"/>
  <c r="K18" i="53"/>
  <c r="K9" i="53"/>
  <c r="K10" i="53"/>
  <c r="K11" i="53"/>
  <c r="K12" i="53"/>
  <c r="K13" i="53"/>
  <c r="K14" i="53"/>
  <c r="K3" i="53"/>
  <c r="K4" i="53"/>
  <c r="K5" i="53"/>
  <c r="K2" i="21"/>
  <c r="K18" i="58" l="1"/>
  <c r="K2" i="53"/>
  <c r="K17" i="58"/>
  <c r="K14" i="58"/>
  <c r="K11" i="58"/>
  <c r="K10" i="58"/>
  <c r="K9" i="58"/>
  <c r="K5" i="58"/>
  <c r="K3" i="58"/>
  <c r="K13" i="58"/>
  <c r="K2" i="57"/>
  <c r="K2" i="55"/>
  <c r="K4" i="58"/>
  <c r="K12" i="58"/>
  <c r="K2" i="58" l="1"/>
  <c r="K6" i="20"/>
  <c r="K6" i="19"/>
  <c r="K6" i="18"/>
  <c r="K6" i="17"/>
  <c r="K6" i="16"/>
  <c r="K6" i="15"/>
  <c r="K6" i="14"/>
  <c r="K6" i="13"/>
  <c r="K6" i="12"/>
  <c r="K6" i="11"/>
  <c r="K6" i="10"/>
  <c r="K6" i="9"/>
  <c r="K6" i="8"/>
  <c r="K6" i="7"/>
  <c r="K6" i="6"/>
  <c r="K6" i="5"/>
  <c r="K6" i="4"/>
  <c r="K6" i="3"/>
  <c r="K6" i="2"/>
  <c r="K6" i="1"/>
  <c r="K6" i="55" l="1"/>
  <c r="K6" i="57"/>
  <c r="K6" i="53"/>
  <c r="J12" i="6"/>
  <c r="K6" i="58" l="1"/>
  <c r="J13" i="6"/>
  <c r="J13" i="21" l="1"/>
  <c r="J4" i="20" l="1"/>
  <c r="J13" i="1" l="1"/>
  <c r="J13" i="2"/>
  <c r="J13" i="3"/>
  <c r="J13" i="4"/>
  <c r="J13" i="5"/>
  <c r="J13" i="7"/>
  <c r="J13" i="8"/>
  <c r="J13" i="9"/>
  <c r="J13" i="10"/>
  <c r="J13" i="11"/>
  <c r="J13" i="12"/>
  <c r="J13" i="13"/>
  <c r="J13" i="14"/>
  <c r="J13" i="15"/>
  <c r="J13" i="16"/>
  <c r="J13" i="17"/>
  <c r="J13" i="18"/>
  <c r="J13" i="19"/>
  <c r="J13" i="20"/>
  <c r="J13" i="55" l="1"/>
  <c r="J13" i="53"/>
  <c r="J18" i="20"/>
  <c r="J17" i="20"/>
  <c r="J14" i="20"/>
  <c r="J12" i="20"/>
  <c r="J11" i="20"/>
  <c r="J10" i="20"/>
  <c r="J9" i="20"/>
  <c r="J5" i="20"/>
  <c r="J3" i="20"/>
  <c r="J6" i="20" l="1"/>
  <c r="J18" i="19"/>
  <c r="J17" i="19"/>
  <c r="J14" i="19"/>
  <c r="J12" i="19"/>
  <c r="J11" i="19"/>
  <c r="J10" i="19"/>
  <c r="J9" i="19"/>
  <c r="J5" i="19"/>
  <c r="J4" i="19"/>
  <c r="J3" i="19"/>
  <c r="J18" i="18" l="1"/>
  <c r="J17" i="18"/>
  <c r="J14" i="18"/>
  <c r="J12" i="18"/>
  <c r="J11" i="18"/>
  <c r="J10" i="18"/>
  <c r="J9" i="18"/>
  <c r="J5" i="18"/>
  <c r="J4" i="18"/>
  <c r="J3" i="18"/>
  <c r="J18" i="17" l="1"/>
  <c r="J17" i="17"/>
  <c r="J14" i="17"/>
  <c r="J12" i="17"/>
  <c r="J11" i="17"/>
  <c r="J10" i="17"/>
  <c r="J9" i="17"/>
  <c r="J5" i="17"/>
  <c r="J4" i="17"/>
  <c r="J3" i="17"/>
  <c r="J18" i="16" l="1"/>
  <c r="J17" i="16"/>
  <c r="J14" i="16"/>
  <c r="J12" i="16"/>
  <c r="J11" i="16"/>
  <c r="J10" i="16"/>
  <c r="J9" i="16"/>
  <c r="J5" i="16"/>
  <c r="J4" i="16"/>
  <c r="J3" i="16"/>
  <c r="J18" i="15" l="1"/>
  <c r="J17" i="15"/>
  <c r="J14" i="15"/>
  <c r="J12" i="15"/>
  <c r="J11" i="15"/>
  <c r="J10" i="15"/>
  <c r="J9" i="15"/>
  <c r="J5" i="15"/>
  <c r="J4" i="15"/>
  <c r="J3" i="15"/>
  <c r="J18" i="14" l="1"/>
  <c r="J17" i="14"/>
  <c r="J14" i="14"/>
  <c r="J12" i="14"/>
  <c r="J11" i="14"/>
  <c r="J10" i="14"/>
  <c r="J9" i="14"/>
  <c r="J5" i="14"/>
  <c r="J4" i="14"/>
  <c r="J3" i="14"/>
  <c r="J18" i="13" l="1"/>
  <c r="J17" i="13"/>
  <c r="J14" i="13"/>
  <c r="J12" i="13"/>
  <c r="J11" i="13"/>
  <c r="J10" i="13"/>
  <c r="J9" i="13"/>
  <c r="J5" i="13"/>
  <c r="J4" i="13"/>
  <c r="J3" i="13"/>
  <c r="J18" i="12" l="1"/>
  <c r="J17" i="12"/>
  <c r="J14" i="12"/>
  <c r="J12" i="12"/>
  <c r="J11" i="12"/>
  <c r="J10" i="12"/>
  <c r="J9" i="12"/>
  <c r="J5" i="12"/>
  <c r="J4" i="12"/>
  <c r="J3" i="12"/>
  <c r="J18" i="11" l="1"/>
  <c r="J18" i="55" s="1"/>
  <c r="J17" i="11"/>
  <c r="J17" i="55" s="1"/>
  <c r="J14" i="11"/>
  <c r="J14" i="55" s="1"/>
  <c r="J12" i="11"/>
  <c r="J12" i="55" s="1"/>
  <c r="J11" i="11"/>
  <c r="J11" i="55" s="1"/>
  <c r="J10" i="11"/>
  <c r="J10" i="55" s="1"/>
  <c r="J9" i="11"/>
  <c r="J9" i="55" s="1"/>
  <c r="J5" i="11"/>
  <c r="J5" i="55" s="1"/>
  <c r="J4" i="11"/>
  <c r="J4" i="55" s="1"/>
  <c r="J3" i="11"/>
  <c r="J3" i="55" s="1"/>
  <c r="J18" i="10" l="1"/>
  <c r="J17" i="10"/>
  <c r="J14" i="10"/>
  <c r="J12" i="10"/>
  <c r="J11" i="10"/>
  <c r="J10" i="10"/>
  <c r="J9" i="10"/>
  <c r="J5" i="10"/>
  <c r="J4" i="10"/>
  <c r="J3" i="10"/>
  <c r="J18" i="9" l="1"/>
  <c r="J17" i="9"/>
  <c r="J14" i="9"/>
  <c r="J12" i="9"/>
  <c r="J12" i="57" s="1"/>
  <c r="J11" i="9"/>
  <c r="J10" i="9"/>
  <c r="J9" i="9"/>
  <c r="J5" i="9"/>
  <c r="J4" i="9"/>
  <c r="J3" i="9"/>
  <c r="J11" i="48" l="1"/>
  <c r="J10" i="48"/>
  <c r="J9" i="48"/>
  <c r="J5" i="48"/>
  <c r="J4" i="48"/>
  <c r="J3" i="48"/>
  <c r="J18" i="8" l="1"/>
  <c r="J17" i="8"/>
  <c r="J14" i="8"/>
  <c r="J12" i="8"/>
  <c r="J11" i="8"/>
  <c r="J10" i="8"/>
  <c r="J9" i="8"/>
  <c r="J5" i="8"/>
  <c r="J4" i="8"/>
  <c r="J3" i="8"/>
  <c r="J18" i="7" l="1"/>
  <c r="J17" i="7"/>
  <c r="J14" i="7"/>
  <c r="J12" i="7"/>
  <c r="J11" i="7"/>
  <c r="J10" i="7"/>
  <c r="J9" i="7"/>
  <c r="J5" i="7"/>
  <c r="J4" i="7"/>
  <c r="J3" i="7"/>
  <c r="J18" i="6" l="1"/>
  <c r="J18" i="57" s="1"/>
  <c r="J17" i="6"/>
  <c r="J17" i="57" s="1"/>
  <c r="J14" i="6"/>
  <c r="J14" i="57" s="1"/>
  <c r="J13" i="57"/>
  <c r="J13" i="58" s="1"/>
  <c r="J11" i="6"/>
  <c r="J11" i="57" s="1"/>
  <c r="J10" i="6"/>
  <c r="J10" i="57" s="1"/>
  <c r="J9" i="6"/>
  <c r="J9" i="57" s="1"/>
  <c r="J5" i="6"/>
  <c r="J5" i="57" s="1"/>
  <c r="J4" i="6"/>
  <c r="J4" i="57" s="1"/>
  <c r="J3" i="6"/>
  <c r="J3" i="57" s="1"/>
  <c r="J18" i="5" l="1"/>
  <c r="J17" i="5"/>
  <c r="J14" i="5"/>
  <c r="J12" i="5"/>
  <c r="J11" i="5"/>
  <c r="J10" i="5"/>
  <c r="J9" i="5"/>
  <c r="J5" i="5"/>
  <c r="J4" i="5"/>
  <c r="J3" i="5"/>
  <c r="J18" i="4" l="1"/>
  <c r="J17" i="4"/>
  <c r="J14" i="4"/>
  <c r="J12" i="4"/>
  <c r="J11" i="4"/>
  <c r="J10" i="4"/>
  <c r="J9" i="4"/>
  <c r="J5" i="4"/>
  <c r="J4" i="4"/>
  <c r="J3" i="4"/>
  <c r="J18" i="3" l="1"/>
  <c r="J17" i="3"/>
  <c r="J14" i="3"/>
  <c r="J12" i="3"/>
  <c r="J11" i="3"/>
  <c r="J10" i="3"/>
  <c r="J9" i="3"/>
  <c r="J5" i="3"/>
  <c r="J4" i="3"/>
  <c r="J3" i="3"/>
  <c r="J18" i="2" l="1"/>
  <c r="J17" i="2"/>
  <c r="J14" i="2"/>
  <c r="J12" i="2"/>
  <c r="J11" i="2"/>
  <c r="J10" i="2"/>
  <c r="J9" i="2"/>
  <c r="J5" i="2"/>
  <c r="J4" i="2"/>
  <c r="J3" i="2"/>
  <c r="J18" i="1" l="1"/>
  <c r="J18" i="53" s="1"/>
  <c r="J18" i="58" s="1"/>
  <c r="J17" i="1"/>
  <c r="J17" i="53" s="1"/>
  <c r="J17" i="58" s="1"/>
  <c r="J14" i="1"/>
  <c r="J14" i="53" s="1"/>
  <c r="J14" i="58" s="1"/>
  <c r="J12" i="1"/>
  <c r="J12" i="53" s="1"/>
  <c r="J12" i="58" s="1"/>
  <c r="J11" i="1"/>
  <c r="J11" i="53" s="1"/>
  <c r="J11" i="58" s="1"/>
  <c r="J10" i="1"/>
  <c r="J10" i="53" s="1"/>
  <c r="J10" i="58" s="1"/>
  <c r="J9" i="1"/>
  <c r="J9" i="53" s="1"/>
  <c r="J9" i="58" s="1"/>
  <c r="J5" i="1"/>
  <c r="J5" i="53" s="1"/>
  <c r="J5" i="58" s="1"/>
  <c r="J4" i="1"/>
  <c r="J4" i="53" s="1"/>
  <c r="J4" i="58" s="1"/>
  <c r="J3" i="1"/>
  <c r="J3" i="53" s="1"/>
  <c r="J3" i="58" s="1"/>
  <c r="J18" i="21" l="1"/>
  <c r="J17" i="21"/>
  <c r="J14" i="21"/>
  <c r="J12" i="21"/>
  <c r="J11" i="21"/>
  <c r="J10" i="21"/>
  <c r="J9" i="21"/>
  <c r="J5" i="21"/>
  <c r="J4" i="21"/>
  <c r="J3" i="21"/>
  <c r="J2" i="20" l="1"/>
  <c r="J2" i="19"/>
  <c r="J2" i="18"/>
  <c r="J2" i="17"/>
  <c r="J2" i="16"/>
  <c r="J2" i="15"/>
  <c r="J2" i="14"/>
  <c r="J2" i="13"/>
  <c r="J2" i="12"/>
  <c r="J2" i="11"/>
  <c r="J2" i="10"/>
  <c r="J2" i="9"/>
  <c r="J2" i="48"/>
  <c r="J2" i="8"/>
  <c r="J2" i="7"/>
  <c r="J2" i="6"/>
  <c r="J2" i="5"/>
  <c r="J2" i="4"/>
  <c r="J2" i="3"/>
  <c r="J2" i="2"/>
  <c r="J2" i="1"/>
  <c r="J2" i="21"/>
  <c r="J2" i="55" l="1"/>
  <c r="J2" i="57"/>
  <c r="J2" i="53"/>
  <c r="J6" i="19"/>
  <c r="J6" i="18"/>
  <c r="J6" i="17"/>
  <c r="J6" i="16"/>
  <c r="J6" i="15"/>
  <c r="J6" i="14"/>
  <c r="J6" i="13"/>
  <c r="J6" i="12"/>
  <c r="J6" i="11"/>
  <c r="J6" i="10"/>
  <c r="J6" i="9"/>
  <c r="J6" i="8"/>
  <c r="J6" i="7"/>
  <c r="J6" i="6"/>
  <c r="J6" i="5"/>
  <c r="J6" i="4"/>
  <c r="J6" i="3"/>
  <c r="J6" i="2"/>
  <c r="J6" i="1"/>
  <c r="J6" i="21"/>
  <c r="J6" i="55" l="1"/>
  <c r="J2" i="58"/>
  <c r="J6" i="57"/>
  <c r="J6" i="53"/>
  <c r="C17" i="55"/>
  <c r="D17" i="55"/>
  <c r="E17" i="55"/>
  <c r="F17" i="55"/>
  <c r="G17" i="55"/>
  <c r="H17" i="55"/>
  <c r="C18" i="55"/>
  <c r="D18" i="55"/>
  <c r="E18" i="55"/>
  <c r="F18" i="55"/>
  <c r="G18" i="55"/>
  <c r="H18" i="55"/>
  <c r="B18" i="55"/>
  <c r="B17" i="55"/>
  <c r="C9" i="55"/>
  <c r="D9" i="55"/>
  <c r="E9" i="55"/>
  <c r="F9" i="55"/>
  <c r="G9" i="55"/>
  <c r="H9" i="55"/>
  <c r="C10" i="55"/>
  <c r="D10" i="55"/>
  <c r="E10" i="55"/>
  <c r="F10" i="55"/>
  <c r="G10" i="55"/>
  <c r="H10" i="55"/>
  <c r="C11" i="55"/>
  <c r="D11" i="55"/>
  <c r="E11" i="55"/>
  <c r="F11" i="55"/>
  <c r="G11" i="55"/>
  <c r="H11" i="55"/>
  <c r="C12" i="55"/>
  <c r="D12" i="55"/>
  <c r="E12" i="55"/>
  <c r="F12" i="55"/>
  <c r="G12" i="55"/>
  <c r="H12" i="55"/>
  <c r="C13" i="55"/>
  <c r="D13" i="55"/>
  <c r="E13" i="55"/>
  <c r="F13" i="55"/>
  <c r="G13" i="55"/>
  <c r="H13" i="55"/>
  <c r="C14" i="55"/>
  <c r="D14" i="55"/>
  <c r="E14" i="55"/>
  <c r="F14" i="55"/>
  <c r="G14" i="55"/>
  <c r="H14" i="55"/>
  <c r="B10" i="55"/>
  <c r="B11" i="55"/>
  <c r="B12" i="55"/>
  <c r="B13" i="55"/>
  <c r="B14" i="55"/>
  <c r="B9" i="55"/>
  <c r="C2" i="55"/>
  <c r="D2" i="55"/>
  <c r="E2" i="55"/>
  <c r="F2" i="55"/>
  <c r="G2" i="55"/>
  <c r="H2" i="55"/>
  <c r="C3" i="55"/>
  <c r="D3" i="55"/>
  <c r="E3" i="55"/>
  <c r="F3" i="55"/>
  <c r="G3" i="55"/>
  <c r="H3" i="55"/>
  <c r="C4" i="55"/>
  <c r="D4" i="55"/>
  <c r="E4" i="55"/>
  <c r="F4" i="55"/>
  <c r="G4" i="55"/>
  <c r="H4" i="55"/>
  <c r="C5" i="55"/>
  <c r="D5" i="55"/>
  <c r="E5" i="55"/>
  <c r="F5" i="55"/>
  <c r="G5" i="55"/>
  <c r="H5" i="55"/>
  <c r="C6" i="55"/>
  <c r="D6" i="55"/>
  <c r="E6" i="55"/>
  <c r="F6" i="55"/>
  <c r="G6" i="55"/>
  <c r="H6" i="55"/>
  <c r="B3" i="55"/>
  <c r="B4" i="55"/>
  <c r="B5" i="55"/>
  <c r="B6" i="55"/>
  <c r="C17" i="57"/>
  <c r="D17" i="57"/>
  <c r="E17" i="57"/>
  <c r="F17" i="57"/>
  <c r="G17" i="57"/>
  <c r="H17" i="57"/>
  <c r="C18" i="57"/>
  <c r="D18" i="57"/>
  <c r="E18" i="57"/>
  <c r="F18" i="57"/>
  <c r="G18" i="57"/>
  <c r="H18" i="57"/>
  <c r="B18" i="57"/>
  <c r="B17" i="57"/>
  <c r="C12" i="57"/>
  <c r="D12" i="57"/>
  <c r="E12" i="57"/>
  <c r="F12" i="57"/>
  <c r="G12" i="57"/>
  <c r="H12" i="57"/>
  <c r="C13" i="57"/>
  <c r="D13" i="57"/>
  <c r="E13" i="57"/>
  <c r="F13" i="57"/>
  <c r="G13" i="57"/>
  <c r="H13" i="57"/>
  <c r="C14" i="57"/>
  <c r="D14" i="57"/>
  <c r="E14" i="57"/>
  <c r="F14" i="57"/>
  <c r="G14" i="57"/>
  <c r="H14" i="57"/>
  <c r="B13" i="57"/>
  <c r="B14" i="57"/>
  <c r="B12" i="57"/>
  <c r="C10" i="57"/>
  <c r="D10" i="57"/>
  <c r="E10" i="57"/>
  <c r="F10" i="57"/>
  <c r="G10" i="57"/>
  <c r="H10" i="57"/>
  <c r="C11" i="57"/>
  <c r="D11" i="57"/>
  <c r="E11" i="57"/>
  <c r="F11" i="57"/>
  <c r="G11" i="57"/>
  <c r="H11" i="57"/>
  <c r="B10" i="57"/>
  <c r="B11" i="57"/>
  <c r="C9" i="57"/>
  <c r="D9" i="57"/>
  <c r="E9" i="57"/>
  <c r="F9" i="57"/>
  <c r="G9" i="57"/>
  <c r="H9" i="57"/>
  <c r="B9" i="57"/>
  <c r="C2" i="57"/>
  <c r="D2" i="57"/>
  <c r="E2" i="57"/>
  <c r="F2" i="57"/>
  <c r="G2" i="57"/>
  <c r="H2" i="57"/>
  <c r="C3" i="57"/>
  <c r="D3" i="57"/>
  <c r="E3" i="57"/>
  <c r="F3" i="57"/>
  <c r="G3" i="57"/>
  <c r="H3" i="57"/>
  <c r="C4" i="57"/>
  <c r="D4" i="57"/>
  <c r="E4" i="57"/>
  <c r="F4" i="57"/>
  <c r="G4" i="57"/>
  <c r="H4" i="57"/>
  <c r="C5" i="57"/>
  <c r="D5" i="57"/>
  <c r="E5" i="57"/>
  <c r="F5" i="57"/>
  <c r="G5" i="57"/>
  <c r="H5" i="57"/>
  <c r="C6" i="57"/>
  <c r="D6" i="57"/>
  <c r="E6" i="57"/>
  <c r="F6" i="57"/>
  <c r="G6" i="57"/>
  <c r="H6" i="57"/>
  <c r="B3" i="57"/>
  <c r="B4" i="57"/>
  <c r="B5" i="57"/>
  <c r="B6" i="57"/>
  <c r="C17" i="53"/>
  <c r="D17" i="53"/>
  <c r="E17" i="53"/>
  <c r="F17" i="53"/>
  <c r="G17" i="53"/>
  <c r="H17" i="53"/>
  <c r="C18" i="53"/>
  <c r="D18" i="53"/>
  <c r="E18" i="53"/>
  <c r="F18" i="53"/>
  <c r="G18" i="53"/>
  <c r="H18" i="53"/>
  <c r="C9" i="53"/>
  <c r="D9" i="53"/>
  <c r="E9" i="53"/>
  <c r="F9" i="53"/>
  <c r="G9" i="53"/>
  <c r="H9" i="53"/>
  <c r="C10" i="53"/>
  <c r="D10" i="53"/>
  <c r="E10" i="53"/>
  <c r="F10" i="53"/>
  <c r="G10" i="53"/>
  <c r="H10" i="53"/>
  <c r="C11" i="53"/>
  <c r="D11" i="53"/>
  <c r="E11" i="53"/>
  <c r="F11" i="53"/>
  <c r="G11" i="53"/>
  <c r="H11" i="53"/>
  <c r="C12" i="53"/>
  <c r="D12" i="53"/>
  <c r="E12" i="53"/>
  <c r="F12" i="53"/>
  <c r="G12" i="53"/>
  <c r="H12" i="53"/>
  <c r="C13" i="53"/>
  <c r="D13" i="53"/>
  <c r="E13" i="53"/>
  <c r="F13" i="53"/>
  <c r="G13" i="53"/>
  <c r="H13" i="53"/>
  <c r="C14" i="53"/>
  <c r="D14" i="53"/>
  <c r="E14" i="53"/>
  <c r="F14" i="53"/>
  <c r="G14" i="53"/>
  <c r="H14" i="53"/>
  <c r="B18" i="53"/>
  <c r="B17" i="53"/>
  <c r="B14" i="53"/>
  <c r="B13" i="53"/>
  <c r="B12" i="53"/>
  <c r="B11" i="53"/>
  <c r="B10" i="53"/>
  <c r="B9" i="53"/>
  <c r="C2" i="53"/>
  <c r="D2" i="53"/>
  <c r="E2" i="53"/>
  <c r="F2" i="53"/>
  <c r="G2" i="53"/>
  <c r="H2" i="53"/>
  <c r="C3" i="53"/>
  <c r="D3" i="53"/>
  <c r="E3" i="53"/>
  <c r="F3" i="53"/>
  <c r="G3" i="53"/>
  <c r="H3" i="53"/>
  <c r="C4" i="53"/>
  <c r="D4" i="53"/>
  <c r="E4" i="53"/>
  <c r="F4" i="53"/>
  <c r="G4" i="53"/>
  <c r="H4" i="53"/>
  <c r="C5" i="53"/>
  <c r="D5" i="53"/>
  <c r="E5" i="53"/>
  <c r="F5" i="53"/>
  <c r="G5" i="53"/>
  <c r="H5" i="53"/>
  <c r="C6" i="53"/>
  <c r="D6" i="53"/>
  <c r="E6" i="53"/>
  <c r="F6" i="53"/>
  <c r="G6" i="53"/>
  <c r="H6" i="53"/>
  <c r="B6" i="53"/>
  <c r="B5" i="53"/>
  <c r="B4" i="53"/>
  <c r="B3" i="53"/>
  <c r="B2" i="55"/>
  <c r="B2" i="57"/>
  <c r="B2" i="53"/>
  <c r="J6" i="58" l="1"/>
  <c r="H14" i="58"/>
  <c r="D14" i="58"/>
  <c r="F13" i="58"/>
  <c r="H12" i="58"/>
  <c r="D12" i="58"/>
  <c r="H4" i="58"/>
  <c r="F14" i="58"/>
  <c r="E10" i="58"/>
  <c r="G9" i="58"/>
  <c r="C9" i="58"/>
  <c r="B6" i="58"/>
  <c r="B14" i="58"/>
  <c r="D4" i="58"/>
  <c r="H13" i="58"/>
  <c r="D13" i="58"/>
  <c r="H17" i="58"/>
  <c r="D17" i="58"/>
  <c r="E6" i="58"/>
  <c r="E4" i="58"/>
  <c r="G3" i="58"/>
  <c r="C3" i="58"/>
  <c r="E2" i="58"/>
  <c r="G14" i="58"/>
  <c r="C14" i="58"/>
  <c r="E13" i="58"/>
  <c r="E17" i="58"/>
  <c r="B3" i="58"/>
  <c r="H9" i="58"/>
  <c r="D9" i="58"/>
  <c r="E14" i="58"/>
  <c r="G13" i="58"/>
  <c r="C13" i="58"/>
  <c r="E18" i="58"/>
  <c r="B5" i="58"/>
  <c r="H6" i="58"/>
  <c r="D6" i="58"/>
  <c r="F5" i="58"/>
  <c r="F3" i="58"/>
  <c r="H2" i="58"/>
  <c r="D2" i="58"/>
  <c r="B11" i="58"/>
  <c r="B17" i="58"/>
  <c r="F12" i="58"/>
  <c r="H11" i="58"/>
  <c r="D11" i="58"/>
  <c r="F10" i="58"/>
  <c r="F18" i="58"/>
  <c r="G5" i="58"/>
  <c r="C5" i="58"/>
  <c r="B2" i="58"/>
  <c r="B12" i="58"/>
  <c r="B18" i="58"/>
  <c r="E12" i="58"/>
  <c r="G11" i="58"/>
  <c r="C11" i="58"/>
  <c r="G6" i="58"/>
  <c r="E5" i="58"/>
  <c r="C4" i="58"/>
  <c r="G2" i="58"/>
  <c r="G17" i="58"/>
  <c r="C17" i="58"/>
  <c r="F6" i="58"/>
  <c r="H5" i="58"/>
  <c r="D5" i="58"/>
  <c r="F4" i="58"/>
  <c r="H3" i="58"/>
  <c r="D3" i="58"/>
  <c r="F2" i="58"/>
  <c r="B9" i="58"/>
  <c r="B13" i="58"/>
  <c r="F11" i="58"/>
  <c r="H10" i="58"/>
  <c r="D10" i="58"/>
  <c r="F9" i="58"/>
  <c r="H18" i="58"/>
  <c r="D18" i="58"/>
  <c r="F17" i="58"/>
  <c r="B4" i="58"/>
  <c r="C6" i="58"/>
  <c r="G4" i="58"/>
  <c r="E3" i="58"/>
  <c r="C2" i="58"/>
  <c r="B10" i="58"/>
  <c r="G12" i="58"/>
  <c r="C12" i="58"/>
  <c r="E11" i="58"/>
  <c r="G10" i="58"/>
  <c r="C10" i="58"/>
  <c r="E9" i="58"/>
  <c r="G18" i="58"/>
  <c r="C18" i="58"/>
  <c r="I13" i="21"/>
  <c r="I18" i="21" l="1"/>
  <c r="I17" i="21"/>
  <c r="I14" i="21"/>
  <c r="I12" i="21"/>
  <c r="I11" i="21"/>
  <c r="I10" i="21"/>
  <c r="I9" i="21"/>
  <c r="I5" i="21"/>
  <c r="I4" i="21"/>
  <c r="I3" i="21"/>
  <c r="I18" i="20" l="1"/>
  <c r="I17" i="20"/>
  <c r="I14" i="20"/>
  <c r="I12" i="20"/>
  <c r="I11" i="20"/>
  <c r="I10" i="20"/>
  <c r="I9" i="20"/>
  <c r="I5" i="20"/>
  <c r="I4" i="20"/>
  <c r="I3" i="20"/>
  <c r="I18" i="19" l="1"/>
  <c r="I17" i="19"/>
  <c r="I14" i="19"/>
  <c r="I12" i="19"/>
  <c r="I11" i="19"/>
  <c r="I10" i="19"/>
  <c r="I9" i="19"/>
  <c r="I5" i="19"/>
  <c r="I4" i="19"/>
  <c r="I3" i="19"/>
  <c r="I18" i="18" l="1"/>
  <c r="I17" i="18"/>
  <c r="I14" i="18"/>
  <c r="I12" i="18"/>
  <c r="I11" i="18"/>
  <c r="I10" i="18"/>
  <c r="I9" i="18"/>
  <c r="I5" i="18"/>
  <c r="I4" i="18"/>
  <c r="I3" i="18"/>
  <c r="I18" i="17" l="1"/>
  <c r="I17" i="17"/>
  <c r="I14" i="17"/>
  <c r="I12" i="17"/>
  <c r="I11" i="17"/>
  <c r="I10" i="17"/>
  <c r="I9" i="17"/>
  <c r="I5" i="17"/>
  <c r="I4" i="17"/>
  <c r="I3" i="17" l="1"/>
  <c r="I18" i="16" l="1"/>
  <c r="I17" i="16"/>
  <c r="I14" i="16"/>
  <c r="I12" i="16"/>
  <c r="I11" i="16"/>
  <c r="I10" i="16"/>
  <c r="I9" i="16"/>
  <c r="I5" i="16"/>
  <c r="I4" i="16"/>
  <c r="I3" i="16"/>
  <c r="I18" i="15" l="1"/>
  <c r="I17" i="15"/>
  <c r="I14" i="15"/>
  <c r="I12" i="15"/>
  <c r="I11" i="15"/>
  <c r="I10" i="15"/>
  <c r="I9" i="15"/>
  <c r="I5" i="15"/>
  <c r="I4" i="15"/>
  <c r="I3" i="15"/>
  <c r="I18" i="14" l="1"/>
  <c r="I17" i="14"/>
  <c r="I14" i="14"/>
  <c r="I12" i="14"/>
  <c r="I11" i="14"/>
  <c r="I10" i="14"/>
  <c r="I9" i="14"/>
  <c r="I5" i="14"/>
  <c r="I4" i="14"/>
  <c r="I3" i="14"/>
  <c r="I18" i="13" l="1"/>
  <c r="I17" i="13"/>
  <c r="I14" i="13"/>
  <c r="I12" i="13"/>
  <c r="I11" i="13"/>
  <c r="I10" i="13"/>
  <c r="I9" i="13"/>
  <c r="I5" i="13"/>
  <c r="I4" i="13"/>
  <c r="I3" i="13"/>
  <c r="I18" i="12" l="1"/>
  <c r="I17" i="12"/>
  <c r="I14" i="12"/>
  <c r="I12" i="12"/>
  <c r="I11" i="12"/>
  <c r="I10" i="12"/>
  <c r="I9" i="12"/>
  <c r="I5" i="12"/>
  <c r="I4" i="12"/>
  <c r="I3" i="12"/>
  <c r="I18" i="11" l="1"/>
  <c r="I18" i="55" s="1"/>
  <c r="I17" i="11"/>
  <c r="I17" i="55" s="1"/>
  <c r="I14" i="11"/>
  <c r="I14" i="55" s="1"/>
  <c r="I12" i="11"/>
  <c r="I12" i="55" s="1"/>
  <c r="I11" i="11"/>
  <c r="I11" i="55" s="1"/>
  <c r="I10" i="11"/>
  <c r="I10" i="55" s="1"/>
  <c r="I9" i="11"/>
  <c r="I9" i="55" s="1"/>
  <c r="I5" i="11"/>
  <c r="I5" i="55" s="1"/>
  <c r="I4" i="11"/>
  <c r="I4" i="55" s="1"/>
  <c r="I3" i="11"/>
  <c r="I3" i="55" s="1"/>
  <c r="I18" i="10" l="1"/>
  <c r="I17" i="10"/>
  <c r="I14" i="10"/>
  <c r="I12" i="10"/>
  <c r="I11" i="10"/>
  <c r="I10" i="10"/>
  <c r="I9" i="10"/>
  <c r="I5" i="10"/>
  <c r="I4" i="10"/>
  <c r="I3" i="10"/>
  <c r="I18" i="9" l="1"/>
  <c r="I17" i="9"/>
  <c r="I14" i="9"/>
  <c r="I12" i="9"/>
  <c r="I11" i="9"/>
  <c r="I10" i="9"/>
  <c r="I9" i="9"/>
  <c r="I5" i="9"/>
  <c r="I4" i="9"/>
  <c r="I3" i="9"/>
  <c r="I11" i="48" l="1"/>
  <c r="I10" i="48"/>
  <c r="I9" i="48"/>
  <c r="I5" i="48"/>
  <c r="I4" i="48"/>
  <c r="I3" i="48"/>
  <c r="I18" i="8" l="1"/>
  <c r="I17" i="8"/>
  <c r="I14" i="8"/>
  <c r="I12" i="8"/>
  <c r="I11" i="8"/>
  <c r="I10" i="8"/>
  <c r="I9" i="8"/>
  <c r="I5" i="8"/>
  <c r="I4" i="8"/>
  <c r="I3" i="8"/>
  <c r="I18" i="7" l="1"/>
  <c r="I17" i="7"/>
  <c r="I14" i="7"/>
  <c r="I12" i="7"/>
  <c r="I11" i="7"/>
  <c r="I10" i="7"/>
  <c r="I9" i="7"/>
  <c r="I5" i="7"/>
  <c r="I4" i="7"/>
  <c r="I3" i="7"/>
  <c r="I18" i="6" l="1"/>
  <c r="I18" i="57" s="1"/>
  <c r="I17" i="6"/>
  <c r="I17" i="57" s="1"/>
  <c r="I14" i="6"/>
  <c r="I14" i="57" s="1"/>
  <c r="I12" i="6"/>
  <c r="I12" i="57" s="1"/>
  <c r="I11" i="6"/>
  <c r="I11" i="57" s="1"/>
  <c r="I10" i="6"/>
  <c r="I10" i="57" s="1"/>
  <c r="I9" i="6"/>
  <c r="I9" i="57" s="1"/>
  <c r="I5" i="6"/>
  <c r="I5" i="57" s="1"/>
  <c r="I4" i="6"/>
  <c r="I4" i="57" s="1"/>
  <c r="I3" i="6"/>
  <c r="I3" i="57" s="1"/>
  <c r="I18" i="5" l="1"/>
  <c r="I17" i="5"/>
  <c r="I14" i="5"/>
  <c r="I12" i="5"/>
  <c r="I11" i="5"/>
  <c r="I10" i="5"/>
  <c r="I9" i="5"/>
  <c r="I5" i="5"/>
  <c r="I4" i="5"/>
  <c r="I3" i="5"/>
  <c r="I18" i="4" l="1"/>
  <c r="I17" i="4"/>
  <c r="I14" i="4"/>
  <c r="I12" i="4"/>
  <c r="I11" i="4"/>
  <c r="I10" i="4"/>
  <c r="I9" i="4"/>
  <c r="I5" i="4"/>
  <c r="I4" i="4"/>
  <c r="I3" i="4"/>
  <c r="I18" i="3" l="1"/>
  <c r="I17" i="3"/>
  <c r="I14" i="3"/>
  <c r="I12" i="3"/>
  <c r="I11" i="3"/>
  <c r="I10" i="3"/>
  <c r="I9" i="3"/>
  <c r="I5" i="3"/>
  <c r="I4" i="3"/>
  <c r="I3" i="3"/>
  <c r="I18" i="2" l="1"/>
  <c r="I17" i="2"/>
  <c r="I14" i="2"/>
  <c r="I12" i="2"/>
  <c r="I11" i="2"/>
  <c r="I10" i="2"/>
  <c r="I9" i="2"/>
  <c r="I5" i="2"/>
  <c r="I4" i="2"/>
  <c r="I3" i="2"/>
  <c r="I18" i="1" l="1"/>
  <c r="I18" i="53" s="1"/>
  <c r="I18" i="58" s="1"/>
  <c r="I17" i="1"/>
  <c r="I17" i="53" s="1"/>
  <c r="I17" i="58" s="1"/>
  <c r="I14" i="1"/>
  <c r="I14" i="53" s="1"/>
  <c r="I14" i="58" s="1"/>
  <c r="I12" i="1"/>
  <c r="I12" i="53" s="1"/>
  <c r="I12" i="58" s="1"/>
  <c r="I11" i="1"/>
  <c r="I11" i="53" s="1"/>
  <c r="I11" i="58" s="1"/>
  <c r="I10" i="1"/>
  <c r="I10" i="53" s="1"/>
  <c r="I10" i="58" s="1"/>
  <c r="I9" i="1"/>
  <c r="I9" i="53" s="1"/>
  <c r="I9" i="58" s="1"/>
  <c r="I5" i="1"/>
  <c r="I5" i="53" s="1"/>
  <c r="I5" i="58" s="1"/>
  <c r="I4" i="1"/>
  <c r="I4" i="53" s="1"/>
  <c r="I4" i="58" s="1"/>
  <c r="I3" i="1"/>
  <c r="I3" i="53" s="1"/>
  <c r="I3" i="58" s="1"/>
  <c r="I13" i="1" l="1"/>
  <c r="I13" i="2"/>
  <c r="I13" i="3"/>
  <c r="I13" i="4"/>
  <c r="I13" i="5"/>
  <c r="I13" i="6"/>
  <c r="I13" i="7"/>
  <c r="I13" i="8"/>
  <c r="I13" i="9"/>
  <c r="I13" i="10"/>
  <c r="I13" i="11"/>
  <c r="I13" i="12"/>
  <c r="I13" i="13"/>
  <c r="I13" i="14"/>
  <c r="I13" i="15"/>
  <c r="I13" i="16"/>
  <c r="I13" i="17"/>
  <c r="I13" i="18"/>
  <c r="I13" i="19"/>
  <c r="I13" i="20"/>
  <c r="I13" i="55" l="1"/>
  <c r="I13" i="57"/>
  <c r="I13" i="53"/>
  <c r="I2" i="20"/>
  <c r="I6" i="20"/>
  <c r="I2" i="19"/>
  <c r="I6" i="19"/>
  <c r="I2" i="18"/>
  <c r="I6" i="18"/>
  <c r="I2" i="17"/>
  <c r="I6" i="17"/>
  <c r="I2" i="16"/>
  <c r="I6" i="16"/>
  <c r="I2" i="15"/>
  <c r="I6" i="15"/>
  <c r="I2" i="14"/>
  <c r="I6" i="14"/>
  <c r="I2" i="13"/>
  <c r="I6" i="13"/>
  <c r="I2" i="12"/>
  <c r="I6" i="12"/>
  <c r="I2" i="11"/>
  <c r="I6" i="11"/>
  <c r="I2" i="10"/>
  <c r="I6" i="10"/>
  <c r="I2" i="9"/>
  <c r="I6" i="9"/>
  <c r="I2" i="48"/>
  <c r="I2" i="8"/>
  <c r="I6" i="8"/>
  <c r="I2" i="7"/>
  <c r="I6" i="7"/>
  <c r="I2" i="6"/>
  <c r="I6" i="6"/>
  <c r="I2" i="5"/>
  <c r="I6" i="5"/>
  <c r="I2" i="4"/>
  <c r="I6" i="4"/>
  <c r="I2" i="3"/>
  <c r="I6" i="3"/>
  <c r="I2" i="2"/>
  <c r="I6" i="55" l="1"/>
  <c r="I2" i="55"/>
  <c r="I6" i="57"/>
  <c r="I13" i="58"/>
  <c r="I2" i="57"/>
  <c r="I6" i="2"/>
  <c r="I2" i="1"/>
  <c r="I2" i="53" s="1"/>
  <c r="I6" i="1"/>
  <c r="I2" i="21"/>
  <c r="I6" i="21"/>
  <c r="I6" i="53" l="1"/>
  <c r="I6" i="58" s="1"/>
  <c r="I2" i="58"/>
  <c r="H2" i="21"/>
  <c r="H18" i="21" l="1"/>
  <c r="H17" i="21"/>
  <c r="H14" i="21" l="1"/>
  <c r="H13" i="21"/>
  <c r="H12" i="21" l="1"/>
  <c r="H11" i="21"/>
  <c r="H10" i="21"/>
  <c r="H9" i="21"/>
  <c r="H5" i="21"/>
  <c r="H4" i="21"/>
  <c r="H3" i="21"/>
  <c r="H6" i="21" l="1"/>
  <c r="G18" i="21" l="1"/>
  <c r="G17" i="21"/>
  <c r="G14" i="21"/>
  <c r="G12" i="21"/>
  <c r="G11" i="21"/>
  <c r="G10" i="21"/>
  <c r="G9" i="21"/>
  <c r="G5" i="21"/>
  <c r="G4" i="21"/>
  <c r="G3" i="21"/>
  <c r="G13" i="21" l="1"/>
  <c r="G2" i="21" l="1"/>
  <c r="G6" i="21" l="1"/>
  <c r="F13" i="21" l="1"/>
  <c r="F2" i="21" l="1"/>
  <c r="F18" i="21" l="1"/>
  <c r="F17" i="21"/>
  <c r="F14" i="21"/>
  <c r="F12" i="21"/>
  <c r="F11" i="21"/>
  <c r="F10" i="21"/>
  <c r="F9" i="21"/>
  <c r="F5" i="21"/>
  <c r="F4" i="21"/>
  <c r="F3" i="21"/>
  <c r="F6" i="21" l="1"/>
  <c r="E18" i="21" l="1"/>
  <c r="E17" i="21"/>
  <c r="E14" i="21"/>
  <c r="E13" i="21"/>
  <c r="E12" i="21" l="1"/>
  <c r="E11" i="21"/>
  <c r="E10" i="21"/>
  <c r="E9" i="21"/>
  <c r="E5" i="21"/>
  <c r="E4" i="21"/>
  <c r="E3" i="21"/>
  <c r="E2" i="21" l="1"/>
  <c r="E6" i="21" l="1"/>
  <c r="D12" i="21" l="1"/>
  <c r="D18" i="21" l="1"/>
  <c r="D17" i="21"/>
  <c r="D14" i="21"/>
  <c r="D11" i="21"/>
  <c r="D10" i="21"/>
  <c r="D9" i="21"/>
  <c r="D5" i="21"/>
  <c r="D4" i="21"/>
  <c r="D3" i="21"/>
  <c r="D13" i="21" l="1"/>
  <c r="D2" i="21" l="1"/>
  <c r="D6" i="21" l="1"/>
  <c r="C12" i="21" l="1"/>
  <c r="C9" i="21"/>
  <c r="C18" i="21" l="1"/>
  <c r="C17" i="21"/>
  <c r="C14" i="21"/>
  <c r="C11" i="21"/>
  <c r="C10" i="21"/>
  <c r="C5" i="21"/>
  <c r="C4" i="21"/>
  <c r="C3" i="21"/>
  <c r="C13" i="21" l="1"/>
  <c r="C2" i="21" l="1"/>
  <c r="C6" i="21" l="1"/>
  <c r="B18" i="21" l="1"/>
  <c r="B17" i="21"/>
  <c r="B14" i="21"/>
  <c r="B12" i="21"/>
  <c r="B11" i="21"/>
  <c r="B10" i="21"/>
  <c r="B9" i="21"/>
  <c r="B5" i="21"/>
  <c r="B4" i="21"/>
  <c r="B3" i="21"/>
  <c r="B2" i="21"/>
  <c r="B6" i="21" l="1"/>
  <c r="B13" i="21"/>
  <c r="B46" i="56" l="1"/>
  <c r="B24" i="56"/>
  <c r="B24" i="54"/>
  <c r="B46" i="54"/>
  <c r="N46" i="54" l="1"/>
  <c r="N24" i="54"/>
  <c r="N2" i="54"/>
  <c r="N46" i="56"/>
  <c r="N24" i="56"/>
  <c r="N2" i="56"/>
  <c r="N46" i="52" l="1"/>
  <c r="N24" i="52"/>
  <c r="N2" i="52"/>
  <c r="B46" i="52"/>
  <c r="B24" i="52"/>
  <c r="N46" i="41" l="1"/>
  <c r="N24" i="41"/>
  <c r="N2" i="41"/>
  <c r="N46" i="40"/>
  <c r="N24" i="40"/>
  <c r="N2" i="40"/>
  <c r="N46" i="39"/>
  <c r="N24" i="39"/>
  <c r="N2" i="39"/>
  <c r="N46" i="38"/>
  <c r="N24" i="38"/>
  <c r="N2" i="38"/>
  <c r="N46" i="37"/>
  <c r="N24" i="37"/>
  <c r="N2" i="37"/>
  <c r="N46" i="36"/>
  <c r="N24" i="36"/>
  <c r="N2" i="36"/>
  <c r="N46" i="35"/>
  <c r="N24" i="35"/>
  <c r="N2" i="35"/>
  <c r="N46" i="34"/>
  <c r="N24" i="34"/>
  <c r="N2" i="34"/>
  <c r="N46" i="33"/>
  <c r="N24" i="33"/>
  <c r="N2" i="33"/>
  <c r="N46" i="32" l="1"/>
  <c r="N24" i="32"/>
  <c r="N2" i="32"/>
  <c r="N46" i="31"/>
  <c r="N24" i="31"/>
  <c r="N2" i="31"/>
  <c r="N24" i="49"/>
  <c r="N2" i="49"/>
  <c r="N46" i="30"/>
  <c r="N24" i="30"/>
  <c r="N2" i="30"/>
  <c r="N46" i="29"/>
  <c r="N24" i="29"/>
  <c r="N2" i="29"/>
  <c r="N46" i="28"/>
  <c r="N24" i="28"/>
  <c r="N2" i="28"/>
  <c r="N46" i="27"/>
  <c r="N24" i="27"/>
  <c r="N2" i="27"/>
  <c r="N46" i="26"/>
  <c r="N24" i="26"/>
  <c r="N2" i="26"/>
  <c r="N46" i="25"/>
  <c r="N24" i="25"/>
  <c r="N2" i="25"/>
  <c r="N46" i="24"/>
  <c r="N24" i="24"/>
  <c r="N2" i="24"/>
  <c r="N46" i="23"/>
  <c r="N24" i="23"/>
  <c r="N2" i="23"/>
  <c r="N2" i="22"/>
  <c r="N24" i="22"/>
  <c r="N46" i="22"/>
  <c r="N46" i="42"/>
  <c r="N24" i="42"/>
  <c r="B24" i="49" l="1"/>
  <c r="B46" i="41" l="1"/>
  <c r="B24" i="41"/>
  <c r="B46" i="40"/>
  <c r="B24" i="40"/>
  <c r="B46" i="39"/>
  <c r="B24" i="39"/>
  <c r="B46" i="38"/>
  <c r="B24" i="38"/>
  <c r="B46" i="37"/>
  <c r="B24" i="37"/>
  <c r="B46" i="36"/>
  <c r="B24" i="36"/>
  <c r="B46" i="35"/>
  <c r="B24" i="35"/>
  <c r="B46" i="34"/>
  <c r="B24" i="34"/>
  <c r="B46" i="33"/>
  <c r="B24" i="33"/>
  <c r="B46" i="32"/>
  <c r="B24" i="32"/>
  <c r="B46" i="31"/>
  <c r="B24" i="31"/>
  <c r="B46" i="30"/>
  <c r="B24" i="30"/>
  <c r="B46" i="29"/>
  <c r="B24" i="29"/>
  <c r="B46" i="28"/>
  <c r="B24" i="28"/>
  <c r="B46" i="27"/>
  <c r="B24" i="27"/>
  <c r="B46" i="26"/>
  <c r="B24" i="26"/>
  <c r="B46" i="25"/>
  <c r="B24" i="25"/>
  <c r="B46" i="24"/>
  <c r="B24" i="24"/>
  <c r="B46" i="23"/>
  <c r="B24" i="23"/>
  <c r="B46" i="22"/>
  <c r="B24" i="22"/>
  <c r="B46" i="42"/>
  <c r="B24" i="42"/>
</calcChain>
</file>

<file path=xl/sharedStrings.xml><?xml version="1.0" encoding="utf-8"?>
<sst xmlns="http://schemas.openxmlformats.org/spreadsheetml/2006/main" count="389" uniqueCount="69">
  <si>
    <t>Total Children Appointed to GALP</t>
  </si>
  <si>
    <t>Total Children Assigned to Volunteer</t>
  </si>
  <si>
    <t>Total Volunteers</t>
  </si>
  <si>
    <t>Total Non-Case Volunteers</t>
  </si>
  <si>
    <t>Total Newly Certified Volunteers</t>
  </si>
  <si>
    <t>Total Discharged Volunteers</t>
  </si>
  <si>
    <t>Total Children Assigned to Staff</t>
  </si>
  <si>
    <t>Total Children Unassigned</t>
  </si>
  <si>
    <t>Total Unassigned Children</t>
  </si>
  <si>
    <t>lstChartTypes</t>
  </si>
  <si>
    <t>lstCircuit</t>
  </si>
  <si>
    <t>Circuit_2</t>
  </si>
  <si>
    <t>Circuit_1</t>
  </si>
  <si>
    <t>Circuit_3</t>
  </si>
  <si>
    <t>Circuit_4</t>
  </si>
  <si>
    <t>Circuit_5</t>
  </si>
  <si>
    <t>Circuit_6</t>
  </si>
  <si>
    <t>Circuit_7</t>
  </si>
  <si>
    <t>Circuit_8</t>
  </si>
  <si>
    <t>Circuit_10</t>
  </si>
  <si>
    <t>Circuit_11</t>
  </si>
  <si>
    <t>Circuit_12</t>
  </si>
  <si>
    <t>Circuit_13</t>
  </si>
  <si>
    <t>Circuit_14</t>
  </si>
  <si>
    <t>Circuit_15</t>
  </si>
  <si>
    <t>Circuit_16</t>
  </si>
  <si>
    <t>Circuit_17</t>
  </si>
  <si>
    <t>Circuit_18</t>
  </si>
  <si>
    <t>Circuit_19</t>
  </si>
  <si>
    <t>Circuit_20</t>
  </si>
  <si>
    <t>Statewide</t>
  </si>
  <si>
    <t>Total Dependent Children by Co. of Jurisdiction</t>
  </si>
  <si>
    <t>Region_Circuit_Charts</t>
  </si>
  <si>
    <t>Circuit_9_Osceola</t>
  </si>
  <si>
    <t>Circuit_9_Orange</t>
  </si>
  <si>
    <t>Circuit 20</t>
  </si>
  <si>
    <t>Circuit 1</t>
  </si>
  <si>
    <t>Circuit 3</t>
  </si>
  <si>
    <t>Circuit 4</t>
  </si>
  <si>
    <t>Circuit 5</t>
  </si>
  <si>
    <t>Circuit 6</t>
  </si>
  <si>
    <t>Circuit 7</t>
  </si>
  <si>
    <t>Circuit 8</t>
  </si>
  <si>
    <t>Circuit 9 (Osceola County)</t>
  </si>
  <si>
    <t>Circuit 9 (Orange County)</t>
  </si>
  <si>
    <t>Circuit 10</t>
  </si>
  <si>
    <t>Circuit 11</t>
  </si>
  <si>
    <t>Circuit 12</t>
  </si>
  <si>
    <t>Circuit 2</t>
  </si>
  <si>
    <t>Circuit 16</t>
  </si>
  <si>
    <t>Circuit 13</t>
  </si>
  <si>
    <t>Circuit 14</t>
  </si>
  <si>
    <t>Circuit 15</t>
  </si>
  <si>
    <t>Circuit 17</t>
  </si>
  <si>
    <t>Circuit 18</t>
  </si>
  <si>
    <t>Circuit 19</t>
  </si>
  <si>
    <t>Central</t>
  </si>
  <si>
    <t>Central Region</t>
  </si>
  <si>
    <t>Total Certified Volunteers</t>
  </si>
  <si>
    <t>Total Active Certified Volunteers</t>
  </si>
  <si>
    <t>Total Inactive Cert. Volunteers</t>
  </si>
  <si>
    <t>Total Inactive Cert. Volunteers (6 Mos.+)</t>
  </si>
  <si>
    <t xml:space="preserve"> </t>
  </si>
  <si>
    <t>Southern Region</t>
  </si>
  <si>
    <t>Northern Region</t>
  </si>
  <si>
    <t>Northern</t>
  </si>
  <si>
    <t>Southern</t>
  </si>
  <si>
    <t>Select a Circuit or Region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</si>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</sst>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7" fontId="1" fillId="0" borderId="0" xfId="0" applyNumberFormat="1" applyFont="1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1" fillId="0" borderId="0" xfId="0" applyFont="1" applyFill="1"/>
    <xf numFmtId="17" fontId="1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>
      <alignment horizontal="right"/>
    </xf>
    <xf numFmtId="1" fontId="0" fillId="0" borderId="0" xfId="0" applyNumberFormat="1"/>
    <xf numFmtId="1" fontId="0" fillId="0" borderId="0" xfId="0" applyNumberFormat="1" applyFill="1"/>
    <xf numFmtId="3" fontId="1" fillId="0" borderId="0" xfId="0" applyNumberFormat="1" applyFont="1" applyFill="1"/>
    <xf numFmtId="3" fontId="1" fillId="0" borderId="0" xfId="0" applyNumberFormat="1" applyFont="1"/>
    <xf numFmtId="164" fontId="1" fillId="0" borderId="0" xfId="0" applyNumberFormat="1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66"/>
      <color rgb="FF00D1CC"/>
      <color rgb="FFE5F4F7"/>
      <color rgb="FFAFE8EB"/>
      <color rgb="FF009999"/>
      <color rgb="FF2E507A"/>
      <color rgb="FF376091"/>
      <color rgb="FFCA100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65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1.xml"/><Relationship Id="rId68" Type="http://schemas.openxmlformats.org/officeDocument/2006/relationships/externalLink" Target="externalLinks/externalLink16.xml"/><Relationship Id="rId84" Type="http://schemas.openxmlformats.org/officeDocument/2006/relationships/externalLink" Target="externalLinks/externalLink32.xml"/><Relationship Id="rId89" Type="http://schemas.openxmlformats.org/officeDocument/2006/relationships/externalLink" Target="externalLinks/externalLink37.xml"/><Relationship Id="rId112" Type="http://schemas.openxmlformats.org/officeDocument/2006/relationships/externalLink" Target="externalLinks/externalLink60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5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74" Type="http://schemas.openxmlformats.org/officeDocument/2006/relationships/externalLink" Target="externalLinks/externalLink22.xml"/><Relationship Id="rId79" Type="http://schemas.openxmlformats.org/officeDocument/2006/relationships/externalLink" Target="externalLinks/externalLink27.xml"/><Relationship Id="rId102" Type="http://schemas.openxmlformats.org/officeDocument/2006/relationships/externalLink" Target="externalLinks/externalLink50.xml"/><Relationship Id="rId12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9.xml"/><Relationship Id="rId82" Type="http://schemas.openxmlformats.org/officeDocument/2006/relationships/externalLink" Target="externalLinks/externalLink30.xml"/><Relationship Id="rId90" Type="http://schemas.openxmlformats.org/officeDocument/2006/relationships/externalLink" Target="externalLinks/externalLink38.xml"/><Relationship Id="rId95" Type="http://schemas.openxmlformats.org/officeDocument/2006/relationships/externalLink" Target="externalLinks/externalLink4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externalLink" Target="externalLinks/externalLink12.xml"/><Relationship Id="rId69" Type="http://schemas.openxmlformats.org/officeDocument/2006/relationships/externalLink" Target="externalLinks/externalLink17.xml"/><Relationship Id="rId77" Type="http://schemas.openxmlformats.org/officeDocument/2006/relationships/externalLink" Target="externalLinks/externalLink25.xml"/><Relationship Id="rId100" Type="http://schemas.openxmlformats.org/officeDocument/2006/relationships/externalLink" Target="externalLinks/externalLink48.xml"/><Relationship Id="rId105" Type="http://schemas.openxmlformats.org/officeDocument/2006/relationships/externalLink" Target="externalLinks/externalLink53.xml"/><Relationship Id="rId113" Type="http://schemas.openxmlformats.org/officeDocument/2006/relationships/externalLink" Target="externalLinks/externalLink61.xml"/><Relationship Id="rId118" Type="http://schemas.openxmlformats.org/officeDocument/2006/relationships/externalLink" Target="externalLinks/externalLink6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0.xml"/><Relationship Id="rId80" Type="http://schemas.openxmlformats.org/officeDocument/2006/relationships/externalLink" Target="externalLinks/externalLink28.xml"/><Relationship Id="rId85" Type="http://schemas.openxmlformats.org/officeDocument/2006/relationships/externalLink" Target="externalLinks/externalLink33.xml"/><Relationship Id="rId93" Type="http://schemas.openxmlformats.org/officeDocument/2006/relationships/externalLink" Target="externalLinks/externalLink41.xml"/><Relationship Id="rId98" Type="http://schemas.openxmlformats.org/officeDocument/2006/relationships/externalLink" Target="externalLinks/externalLink46.xml"/><Relationship Id="rId12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Relationship Id="rId67" Type="http://schemas.openxmlformats.org/officeDocument/2006/relationships/externalLink" Target="externalLinks/externalLink15.xml"/><Relationship Id="rId103" Type="http://schemas.openxmlformats.org/officeDocument/2006/relationships/externalLink" Target="externalLinks/externalLink51.xml"/><Relationship Id="rId108" Type="http://schemas.openxmlformats.org/officeDocument/2006/relationships/externalLink" Target="externalLinks/externalLink56.xml"/><Relationship Id="rId116" Type="http://schemas.openxmlformats.org/officeDocument/2006/relationships/externalLink" Target="externalLinks/externalLink64.xml"/><Relationship Id="rId124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externalLink" Target="externalLinks/externalLink10.xml"/><Relationship Id="rId70" Type="http://schemas.openxmlformats.org/officeDocument/2006/relationships/externalLink" Target="externalLinks/externalLink18.xml"/><Relationship Id="rId75" Type="http://schemas.openxmlformats.org/officeDocument/2006/relationships/externalLink" Target="externalLinks/externalLink23.xml"/><Relationship Id="rId83" Type="http://schemas.openxmlformats.org/officeDocument/2006/relationships/externalLink" Target="externalLinks/externalLink31.xml"/><Relationship Id="rId88" Type="http://schemas.openxmlformats.org/officeDocument/2006/relationships/externalLink" Target="externalLinks/externalLink36.xml"/><Relationship Id="rId91" Type="http://schemas.openxmlformats.org/officeDocument/2006/relationships/externalLink" Target="externalLinks/externalLink39.xml"/><Relationship Id="rId96" Type="http://schemas.openxmlformats.org/officeDocument/2006/relationships/externalLink" Target="externalLinks/externalLink44.xml"/><Relationship Id="rId111" Type="http://schemas.openxmlformats.org/officeDocument/2006/relationships/externalLink" Target="externalLinks/externalLink5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106" Type="http://schemas.openxmlformats.org/officeDocument/2006/relationships/externalLink" Target="externalLinks/externalLink54.xml"/><Relationship Id="rId114" Type="http://schemas.openxmlformats.org/officeDocument/2006/relationships/externalLink" Target="externalLinks/externalLink62.xml"/><Relationship Id="rId119" Type="http://schemas.openxmlformats.org/officeDocument/2006/relationships/externalLink" Target="externalLinks/externalLink6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externalLink" Target="externalLinks/externalLink13.xml"/><Relationship Id="rId73" Type="http://schemas.openxmlformats.org/officeDocument/2006/relationships/externalLink" Target="externalLinks/externalLink21.xml"/><Relationship Id="rId78" Type="http://schemas.openxmlformats.org/officeDocument/2006/relationships/externalLink" Target="externalLinks/externalLink26.xml"/><Relationship Id="rId81" Type="http://schemas.openxmlformats.org/officeDocument/2006/relationships/externalLink" Target="externalLinks/externalLink29.xml"/><Relationship Id="rId86" Type="http://schemas.openxmlformats.org/officeDocument/2006/relationships/externalLink" Target="externalLinks/externalLink34.xml"/><Relationship Id="rId94" Type="http://schemas.openxmlformats.org/officeDocument/2006/relationships/externalLink" Target="externalLinks/externalLink42.xml"/><Relationship Id="rId99" Type="http://schemas.openxmlformats.org/officeDocument/2006/relationships/externalLink" Target="externalLinks/externalLink47.xml"/><Relationship Id="rId101" Type="http://schemas.openxmlformats.org/officeDocument/2006/relationships/externalLink" Target="externalLinks/externalLink49.xml"/><Relationship Id="rId12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57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6" Type="http://schemas.openxmlformats.org/officeDocument/2006/relationships/externalLink" Target="externalLinks/externalLink24.xml"/><Relationship Id="rId97" Type="http://schemas.openxmlformats.org/officeDocument/2006/relationships/externalLink" Target="externalLinks/externalLink45.xml"/><Relationship Id="rId104" Type="http://schemas.openxmlformats.org/officeDocument/2006/relationships/externalLink" Target="externalLinks/externalLink52.xml"/><Relationship Id="rId120" Type="http://schemas.openxmlformats.org/officeDocument/2006/relationships/externalLink" Target="externalLinks/externalLink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9.xml"/><Relationship Id="rId92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4.xml"/><Relationship Id="rId87" Type="http://schemas.openxmlformats.org/officeDocument/2006/relationships/externalLink" Target="externalLinks/externalLink35.xml"/><Relationship Id="rId110" Type="http://schemas.openxmlformats.org/officeDocument/2006/relationships/externalLink" Target="externalLinks/externalLink58.xml"/><Relationship Id="rId115" Type="http://schemas.openxmlformats.org/officeDocument/2006/relationships/externalLink" Target="externalLinks/externalLink6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395757489773237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44179918324222E-2"/>
          <c:y val="5.8888342082239725E-2"/>
          <c:w val="0.75912726488899029"/>
          <c:h val="0.8689665354330709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17-18'!$B$2:$M$2</c:f>
              <c:numCache>
                <c:formatCode>#,##0</c:formatCode>
                <c:ptCount val="12"/>
                <c:pt idx="0">
                  <c:v>32431</c:v>
                </c:pt>
                <c:pt idx="1">
                  <c:v>32831</c:v>
                </c:pt>
                <c:pt idx="2">
                  <c:v>32759</c:v>
                </c:pt>
                <c:pt idx="3">
                  <c:v>32660</c:v>
                </c:pt>
                <c:pt idx="4">
                  <c:v>32396</c:v>
                </c:pt>
                <c:pt idx="5">
                  <c:v>32121</c:v>
                </c:pt>
                <c:pt idx="6">
                  <c:v>31942</c:v>
                </c:pt>
                <c:pt idx="7">
                  <c:v>31931</c:v>
                </c:pt>
                <c:pt idx="8">
                  <c:v>31986</c:v>
                </c:pt>
                <c:pt idx="9">
                  <c:v>31813</c:v>
                </c:pt>
                <c:pt idx="10">
                  <c:v>31857</c:v>
                </c:pt>
                <c:pt idx="11">
                  <c:v>31523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4-498D-878C-63B514E9959B}"/>
            </c:ext>
          </c:extLst>
        </c:ser>
        <c:ser>
          <c:idx val="1"/>
          <c:order val="1"/>
          <c:tx>
            <c:strRef>
              <c:f>'Statewide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17-18'!$B$3:$M$3</c:f>
              <c:numCache>
                <c:formatCode>#,##0</c:formatCode>
                <c:ptCount val="12"/>
                <c:pt idx="0">
                  <c:v>25423</c:v>
                </c:pt>
                <c:pt idx="1">
                  <c:v>25550</c:v>
                </c:pt>
                <c:pt idx="2">
                  <c:v>25590</c:v>
                </c:pt>
                <c:pt idx="3">
                  <c:v>25615</c:v>
                </c:pt>
                <c:pt idx="4">
                  <c:v>25232</c:v>
                </c:pt>
                <c:pt idx="5">
                  <c:v>25340</c:v>
                </c:pt>
                <c:pt idx="6">
                  <c:v>25280</c:v>
                </c:pt>
                <c:pt idx="7">
                  <c:v>25113</c:v>
                </c:pt>
                <c:pt idx="8">
                  <c:v>25093</c:v>
                </c:pt>
                <c:pt idx="9">
                  <c:v>25103</c:v>
                </c:pt>
                <c:pt idx="10">
                  <c:v>25277</c:v>
                </c:pt>
                <c:pt idx="11">
                  <c:v>25306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54-498D-878C-63B514E9959B}"/>
            </c:ext>
          </c:extLst>
        </c:ser>
        <c:ser>
          <c:idx val="2"/>
          <c:order val="2"/>
          <c:tx>
            <c:strRef>
              <c:f>'Statewide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17-18'!$B$4:$M$4</c:f>
              <c:numCache>
                <c:formatCode>#,##0</c:formatCode>
                <c:ptCount val="12"/>
                <c:pt idx="0">
                  <c:v>17513</c:v>
                </c:pt>
                <c:pt idx="1">
                  <c:v>17859</c:v>
                </c:pt>
                <c:pt idx="2">
                  <c:v>17658</c:v>
                </c:pt>
                <c:pt idx="3">
                  <c:v>17951</c:v>
                </c:pt>
                <c:pt idx="4">
                  <c:v>17768</c:v>
                </c:pt>
                <c:pt idx="5">
                  <c:v>17557</c:v>
                </c:pt>
                <c:pt idx="6">
                  <c:v>17691</c:v>
                </c:pt>
                <c:pt idx="7">
                  <c:v>17737</c:v>
                </c:pt>
                <c:pt idx="8">
                  <c:v>17681</c:v>
                </c:pt>
                <c:pt idx="9">
                  <c:v>17606</c:v>
                </c:pt>
                <c:pt idx="10">
                  <c:v>17674</c:v>
                </c:pt>
                <c:pt idx="11">
                  <c:v>17568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54-498D-878C-63B514E9959B}"/>
            </c:ext>
          </c:extLst>
        </c:ser>
        <c:ser>
          <c:idx val="3"/>
          <c:order val="3"/>
          <c:tx>
            <c:strRef>
              <c:f>'Statewide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17-18'!$B$5:$M$5</c:f>
              <c:numCache>
                <c:formatCode>#,##0</c:formatCode>
                <c:ptCount val="12"/>
                <c:pt idx="0">
                  <c:v>7786</c:v>
                </c:pt>
                <c:pt idx="1">
                  <c:v>7595</c:v>
                </c:pt>
                <c:pt idx="2">
                  <c:v>7797</c:v>
                </c:pt>
                <c:pt idx="3">
                  <c:v>7564</c:v>
                </c:pt>
                <c:pt idx="4">
                  <c:v>7324</c:v>
                </c:pt>
                <c:pt idx="5">
                  <c:v>7629</c:v>
                </c:pt>
                <c:pt idx="6">
                  <c:v>7419</c:v>
                </c:pt>
                <c:pt idx="7">
                  <c:v>7234</c:v>
                </c:pt>
                <c:pt idx="8">
                  <c:v>7321</c:v>
                </c:pt>
                <c:pt idx="9">
                  <c:v>7382</c:v>
                </c:pt>
                <c:pt idx="10">
                  <c:v>7478</c:v>
                </c:pt>
                <c:pt idx="11">
                  <c:v>7627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54-498D-878C-63B514E9959B}"/>
            </c:ext>
          </c:extLst>
        </c:ser>
        <c:ser>
          <c:idx val="4"/>
          <c:order val="4"/>
          <c:tx>
            <c:strRef>
              <c:f>'Statewide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17-18'!$B$6:$M$6</c:f>
              <c:numCache>
                <c:formatCode>#,##0</c:formatCode>
                <c:ptCount val="12"/>
                <c:pt idx="0">
                  <c:v>124</c:v>
                </c:pt>
                <c:pt idx="1">
                  <c:v>96</c:v>
                </c:pt>
                <c:pt idx="2">
                  <c:v>135</c:v>
                </c:pt>
                <c:pt idx="3">
                  <c:v>100</c:v>
                </c:pt>
                <c:pt idx="4">
                  <c:v>140</c:v>
                </c:pt>
                <c:pt idx="5">
                  <c:v>154</c:v>
                </c:pt>
                <c:pt idx="6">
                  <c:v>170</c:v>
                </c:pt>
                <c:pt idx="7">
                  <c:v>142</c:v>
                </c:pt>
                <c:pt idx="8">
                  <c:v>91</c:v>
                </c:pt>
                <c:pt idx="9">
                  <c:v>115</c:v>
                </c:pt>
                <c:pt idx="10">
                  <c:v>125</c:v>
                </c:pt>
                <c:pt idx="11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54-498D-878C-63B514E9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99200"/>
        <c:axId val="135104192"/>
      </c:lineChart>
      <c:dateAx>
        <c:axId val="136499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5104192"/>
        <c:crosses val="autoZero"/>
        <c:auto val="1"/>
        <c:lblOffset val="100"/>
        <c:baseTimeUnit val="months"/>
      </c:dateAx>
      <c:valAx>
        <c:axId val="1351041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64992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05535073273896"/>
          <c:y val="8.1525043744531928E-2"/>
          <c:w val="0.15456612649857718"/>
          <c:h val="0.8669272200349956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17533150703684E-2"/>
          <c:y val="0.12914069335083114"/>
          <c:w val="0.74004786729046668"/>
          <c:h val="0.77557059273840767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17-18'!$B$2:$M$2</c:f>
              <c:numCache>
                <c:formatCode>#,##0</c:formatCode>
                <c:ptCount val="12"/>
                <c:pt idx="0">
                  <c:v>8254</c:v>
                </c:pt>
                <c:pt idx="1">
                  <c:v>8373</c:v>
                </c:pt>
                <c:pt idx="2">
                  <c:v>8382</c:v>
                </c:pt>
                <c:pt idx="3">
                  <c:v>8322</c:v>
                </c:pt>
                <c:pt idx="4">
                  <c:v>8111</c:v>
                </c:pt>
                <c:pt idx="5">
                  <c:v>8111</c:v>
                </c:pt>
                <c:pt idx="6">
                  <c:v>7930</c:v>
                </c:pt>
                <c:pt idx="7">
                  <c:v>7929</c:v>
                </c:pt>
                <c:pt idx="8">
                  <c:v>8064</c:v>
                </c:pt>
                <c:pt idx="9">
                  <c:v>7978</c:v>
                </c:pt>
                <c:pt idx="10">
                  <c:v>7997</c:v>
                </c:pt>
                <c:pt idx="11">
                  <c:v>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EE-4F56-9011-D0A69E08B34B}"/>
            </c:ext>
          </c:extLst>
        </c:ser>
        <c:ser>
          <c:idx val="1"/>
          <c:order val="1"/>
          <c:tx>
            <c:strRef>
              <c:f>'South Region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17-18'!$B$3:$M$3</c:f>
              <c:numCache>
                <c:formatCode>#,##0</c:formatCode>
                <c:ptCount val="12"/>
                <c:pt idx="0">
                  <c:v>6962</c:v>
                </c:pt>
                <c:pt idx="1">
                  <c:v>7100</c:v>
                </c:pt>
                <c:pt idx="2">
                  <c:v>7106</c:v>
                </c:pt>
                <c:pt idx="3">
                  <c:v>7104</c:v>
                </c:pt>
                <c:pt idx="4">
                  <c:v>7012</c:v>
                </c:pt>
                <c:pt idx="5">
                  <c:v>7022</c:v>
                </c:pt>
                <c:pt idx="6">
                  <c:v>6986</c:v>
                </c:pt>
                <c:pt idx="7">
                  <c:v>7023</c:v>
                </c:pt>
                <c:pt idx="8">
                  <c:v>7004</c:v>
                </c:pt>
                <c:pt idx="9">
                  <c:v>7013</c:v>
                </c:pt>
                <c:pt idx="10">
                  <c:v>7165</c:v>
                </c:pt>
                <c:pt idx="11">
                  <c:v>7042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E-4F56-9011-D0A69E08B34B}"/>
            </c:ext>
          </c:extLst>
        </c:ser>
        <c:ser>
          <c:idx val="2"/>
          <c:order val="2"/>
          <c:tx>
            <c:strRef>
              <c:f>'South Region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17-18'!$B$4:$M$4</c:f>
              <c:numCache>
                <c:formatCode>#,##0</c:formatCode>
                <c:ptCount val="12"/>
                <c:pt idx="0">
                  <c:v>3862</c:v>
                </c:pt>
                <c:pt idx="1">
                  <c:v>4033</c:v>
                </c:pt>
                <c:pt idx="2">
                  <c:v>3994</c:v>
                </c:pt>
                <c:pt idx="3">
                  <c:v>4082</c:v>
                </c:pt>
                <c:pt idx="4">
                  <c:v>4065</c:v>
                </c:pt>
                <c:pt idx="5">
                  <c:v>3999</c:v>
                </c:pt>
                <c:pt idx="6">
                  <c:v>4024</c:v>
                </c:pt>
                <c:pt idx="7">
                  <c:v>4093</c:v>
                </c:pt>
                <c:pt idx="8">
                  <c:v>4045</c:v>
                </c:pt>
                <c:pt idx="9">
                  <c:v>4029</c:v>
                </c:pt>
                <c:pt idx="10">
                  <c:v>4143</c:v>
                </c:pt>
                <c:pt idx="11">
                  <c:v>4018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EE-4F56-9011-D0A69E08B34B}"/>
            </c:ext>
          </c:extLst>
        </c:ser>
        <c:ser>
          <c:idx val="3"/>
          <c:order val="3"/>
          <c:tx>
            <c:strRef>
              <c:f>'South Region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17-18'!$B$5:$M$5</c:f>
              <c:numCache>
                <c:formatCode>#,##0</c:formatCode>
                <c:ptCount val="12"/>
                <c:pt idx="0">
                  <c:v>3051</c:v>
                </c:pt>
                <c:pt idx="1">
                  <c:v>3027</c:v>
                </c:pt>
                <c:pt idx="2">
                  <c:v>3077</c:v>
                </c:pt>
                <c:pt idx="3">
                  <c:v>2997</c:v>
                </c:pt>
                <c:pt idx="4">
                  <c:v>2912</c:v>
                </c:pt>
                <c:pt idx="5">
                  <c:v>2972</c:v>
                </c:pt>
                <c:pt idx="6">
                  <c:v>2911</c:v>
                </c:pt>
                <c:pt idx="7">
                  <c:v>2915</c:v>
                </c:pt>
                <c:pt idx="8">
                  <c:v>2939</c:v>
                </c:pt>
                <c:pt idx="9">
                  <c:v>2948</c:v>
                </c:pt>
                <c:pt idx="10">
                  <c:v>2991</c:v>
                </c:pt>
                <c:pt idx="11">
                  <c:v>2988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EE-4F56-9011-D0A69E08B34B}"/>
            </c:ext>
          </c:extLst>
        </c:ser>
        <c:ser>
          <c:idx val="4"/>
          <c:order val="4"/>
          <c:tx>
            <c:strRef>
              <c:f>'South Region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17-18'!$B$6:$M$6</c:f>
              <c:numCache>
                <c:formatCode>#,##0</c:formatCode>
                <c:ptCount val="12"/>
                <c:pt idx="0">
                  <c:v>49</c:v>
                </c:pt>
                <c:pt idx="1">
                  <c:v>40</c:v>
                </c:pt>
                <c:pt idx="2">
                  <c:v>35</c:v>
                </c:pt>
                <c:pt idx="3">
                  <c:v>25</c:v>
                </c:pt>
                <c:pt idx="4">
                  <c:v>35</c:v>
                </c:pt>
                <c:pt idx="5">
                  <c:v>51</c:v>
                </c:pt>
                <c:pt idx="6">
                  <c:v>51</c:v>
                </c:pt>
                <c:pt idx="7">
                  <c:v>15</c:v>
                </c:pt>
                <c:pt idx="8">
                  <c:v>20</c:v>
                </c:pt>
                <c:pt idx="9">
                  <c:v>36</c:v>
                </c:pt>
                <c:pt idx="10">
                  <c:v>31</c:v>
                </c:pt>
                <c:pt idx="1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EE-4F56-9011-D0A69E08B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21280"/>
        <c:axId val="136397952"/>
      </c:lineChart>
      <c:dateAx>
        <c:axId val="138721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397952"/>
        <c:crosses val="autoZero"/>
        <c:auto val="1"/>
        <c:lblOffset val="100"/>
        <c:baseTimeUnit val="months"/>
      </c:dateAx>
      <c:valAx>
        <c:axId val="136397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72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14105572821806"/>
          <c:y val="8.2049978127734027E-2"/>
          <c:w val="0.15826937772019004"/>
          <c:h val="0.8848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517222962204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6137722787528428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17-18'!$B$9:$M$9</c:f>
              <c:numCache>
                <c:formatCode>#,##0</c:formatCode>
                <c:ptCount val="12"/>
                <c:pt idx="0">
                  <c:v>2724</c:v>
                </c:pt>
                <c:pt idx="1">
                  <c:v>2741</c:v>
                </c:pt>
                <c:pt idx="2">
                  <c:v>2716</c:v>
                </c:pt>
                <c:pt idx="3">
                  <c:v>2777</c:v>
                </c:pt>
                <c:pt idx="4">
                  <c:v>2755</c:v>
                </c:pt>
                <c:pt idx="5">
                  <c:v>2765</c:v>
                </c:pt>
                <c:pt idx="6">
                  <c:v>2784</c:v>
                </c:pt>
                <c:pt idx="7">
                  <c:v>2781</c:v>
                </c:pt>
                <c:pt idx="8">
                  <c:v>2778</c:v>
                </c:pt>
                <c:pt idx="9">
                  <c:v>2780</c:v>
                </c:pt>
                <c:pt idx="10">
                  <c:v>2792</c:v>
                </c:pt>
                <c:pt idx="11">
                  <c:v>2769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3-463D-A9FD-962916ABC13B}"/>
            </c:ext>
          </c:extLst>
        </c:ser>
        <c:ser>
          <c:idx val="1"/>
          <c:order val="1"/>
          <c:tx>
            <c:strRef>
              <c:f>'South Region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17-18'!$B$10:$M$10</c:f>
              <c:numCache>
                <c:formatCode>#,##0</c:formatCode>
                <c:ptCount val="12"/>
                <c:pt idx="0">
                  <c:v>2539</c:v>
                </c:pt>
                <c:pt idx="1">
                  <c:v>2554</c:v>
                </c:pt>
                <c:pt idx="2">
                  <c:v>2548</c:v>
                </c:pt>
                <c:pt idx="3">
                  <c:v>2611</c:v>
                </c:pt>
                <c:pt idx="4">
                  <c:v>2607</c:v>
                </c:pt>
                <c:pt idx="5">
                  <c:v>2616</c:v>
                </c:pt>
                <c:pt idx="6">
                  <c:v>2634</c:v>
                </c:pt>
                <c:pt idx="7">
                  <c:v>2633</c:v>
                </c:pt>
                <c:pt idx="8">
                  <c:v>2634</c:v>
                </c:pt>
                <c:pt idx="9">
                  <c:v>2640</c:v>
                </c:pt>
                <c:pt idx="10">
                  <c:v>2654</c:v>
                </c:pt>
                <c:pt idx="11">
                  <c:v>2640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3-463D-A9FD-962916ABC13B}"/>
            </c:ext>
          </c:extLst>
        </c:ser>
        <c:ser>
          <c:idx val="2"/>
          <c:order val="2"/>
          <c:tx>
            <c:strRef>
              <c:f>'South Region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17-18'!$B$11:$M$11</c:f>
              <c:numCache>
                <c:formatCode>#,##0</c:formatCode>
                <c:ptCount val="12"/>
                <c:pt idx="0">
                  <c:v>1764</c:v>
                </c:pt>
                <c:pt idx="1">
                  <c:v>1804</c:v>
                </c:pt>
                <c:pt idx="2">
                  <c:v>1780</c:v>
                </c:pt>
                <c:pt idx="3">
                  <c:v>1812</c:v>
                </c:pt>
                <c:pt idx="4">
                  <c:v>1828</c:v>
                </c:pt>
                <c:pt idx="5">
                  <c:v>1813</c:v>
                </c:pt>
                <c:pt idx="6">
                  <c:v>1817</c:v>
                </c:pt>
                <c:pt idx="7">
                  <c:v>1825</c:v>
                </c:pt>
                <c:pt idx="8">
                  <c:v>1839</c:v>
                </c:pt>
                <c:pt idx="9">
                  <c:v>1835</c:v>
                </c:pt>
                <c:pt idx="10">
                  <c:v>1862</c:v>
                </c:pt>
                <c:pt idx="11">
                  <c:v>1842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23-463D-A9FD-962916ABC13B}"/>
            </c:ext>
          </c:extLst>
        </c:ser>
        <c:ser>
          <c:idx val="3"/>
          <c:order val="3"/>
          <c:tx>
            <c:strRef>
              <c:f>'South Region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17-18'!$B$12:$M$12</c:f>
              <c:numCache>
                <c:formatCode>#,##0</c:formatCode>
                <c:ptCount val="12"/>
                <c:pt idx="0">
                  <c:v>775</c:v>
                </c:pt>
                <c:pt idx="1">
                  <c:v>750</c:v>
                </c:pt>
                <c:pt idx="2">
                  <c:v>768</c:v>
                </c:pt>
                <c:pt idx="3">
                  <c:v>799</c:v>
                </c:pt>
                <c:pt idx="4">
                  <c:v>779</c:v>
                </c:pt>
                <c:pt idx="5">
                  <c:v>803</c:v>
                </c:pt>
                <c:pt idx="6">
                  <c:v>817</c:v>
                </c:pt>
                <c:pt idx="7">
                  <c:v>808</c:v>
                </c:pt>
                <c:pt idx="8">
                  <c:v>795</c:v>
                </c:pt>
                <c:pt idx="9">
                  <c:v>805</c:v>
                </c:pt>
                <c:pt idx="10">
                  <c:v>792</c:v>
                </c:pt>
                <c:pt idx="11">
                  <c:v>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23-463D-A9FD-962916ABC13B}"/>
            </c:ext>
          </c:extLst>
        </c:ser>
        <c:ser>
          <c:idx val="4"/>
          <c:order val="4"/>
          <c:tx>
            <c:strRef>
              <c:f>'South Region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17-18'!$B$13:$M$13</c:f>
              <c:numCache>
                <c:formatCode>#,##0</c:formatCode>
                <c:ptCount val="12"/>
                <c:pt idx="0">
                  <c:v>286</c:v>
                </c:pt>
                <c:pt idx="1">
                  <c:v>321</c:v>
                </c:pt>
                <c:pt idx="2">
                  <c:v>349</c:v>
                </c:pt>
                <c:pt idx="3">
                  <c:v>361</c:v>
                </c:pt>
                <c:pt idx="4">
                  <c:v>386</c:v>
                </c:pt>
                <c:pt idx="5">
                  <c:v>411</c:v>
                </c:pt>
                <c:pt idx="6">
                  <c:v>405</c:v>
                </c:pt>
                <c:pt idx="7">
                  <c:v>392</c:v>
                </c:pt>
                <c:pt idx="8">
                  <c:v>370</c:v>
                </c:pt>
                <c:pt idx="9">
                  <c:v>385</c:v>
                </c:pt>
                <c:pt idx="10">
                  <c:v>386</c:v>
                </c:pt>
                <c:pt idx="11">
                  <c:v>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23-463D-A9FD-962916ABC13B}"/>
            </c:ext>
          </c:extLst>
        </c:ser>
        <c:ser>
          <c:idx val="5"/>
          <c:order val="5"/>
          <c:tx>
            <c:strRef>
              <c:f>'South Region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17-18'!$B$14:$M$14</c:f>
              <c:numCache>
                <c:formatCode>#,##0</c:formatCode>
                <c:ptCount val="12"/>
                <c:pt idx="0">
                  <c:v>185</c:v>
                </c:pt>
                <c:pt idx="1">
                  <c:v>187</c:v>
                </c:pt>
                <c:pt idx="2">
                  <c:v>168</c:v>
                </c:pt>
                <c:pt idx="3">
                  <c:v>166</c:v>
                </c:pt>
                <c:pt idx="4">
                  <c:v>148</c:v>
                </c:pt>
                <c:pt idx="5">
                  <c:v>149</c:v>
                </c:pt>
                <c:pt idx="6">
                  <c:v>150</c:v>
                </c:pt>
                <c:pt idx="7">
                  <c:v>148</c:v>
                </c:pt>
                <c:pt idx="8">
                  <c:v>144</c:v>
                </c:pt>
                <c:pt idx="9">
                  <c:v>140</c:v>
                </c:pt>
                <c:pt idx="10">
                  <c:v>138</c:v>
                </c:pt>
                <c:pt idx="11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23-463D-A9FD-962916ABC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48096"/>
        <c:axId val="136400256"/>
      </c:lineChart>
      <c:dateAx>
        <c:axId val="138948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400256"/>
        <c:crosses val="autoZero"/>
        <c:auto val="1"/>
        <c:lblOffset val="100"/>
        <c:baseTimeUnit val="months"/>
      </c:dateAx>
      <c:valAx>
        <c:axId val="136400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94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97418820921255"/>
          <c:y val="9.3330325896762906E-2"/>
          <c:w val="0.16102581179078737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64173379363253"/>
          <c:y val="1.04166666666666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523441330478112E-2"/>
          <c:y val="0.12914069335083114"/>
          <c:w val="0.8190582189884491"/>
          <c:h val="0.7790428149606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Region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'South Region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17-18'!$B$17:$M$17</c:f>
              <c:numCache>
                <c:formatCode>#,##0</c:formatCode>
                <c:ptCount val="12"/>
                <c:pt idx="0">
                  <c:v>73</c:v>
                </c:pt>
                <c:pt idx="1">
                  <c:v>51</c:v>
                </c:pt>
                <c:pt idx="2">
                  <c:v>23</c:v>
                </c:pt>
                <c:pt idx="3">
                  <c:v>97</c:v>
                </c:pt>
                <c:pt idx="4">
                  <c:v>58</c:v>
                </c:pt>
                <c:pt idx="5">
                  <c:v>45</c:v>
                </c:pt>
                <c:pt idx="6">
                  <c:v>57</c:v>
                </c:pt>
                <c:pt idx="7">
                  <c:v>57</c:v>
                </c:pt>
                <c:pt idx="8">
                  <c:v>62</c:v>
                </c:pt>
                <c:pt idx="9">
                  <c:v>63</c:v>
                </c:pt>
                <c:pt idx="10">
                  <c:v>62</c:v>
                </c:pt>
                <c:pt idx="1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8-4F6C-B0EE-D6ABDEA92691}"/>
            </c:ext>
          </c:extLst>
        </c:ser>
        <c:ser>
          <c:idx val="1"/>
          <c:order val="1"/>
          <c:tx>
            <c:strRef>
              <c:f>'South Region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'South Region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'South Region Data FY 17-18'!$B$18:$M$18</c:f>
              <c:numCache>
                <c:formatCode>#,##0</c:formatCode>
                <c:ptCount val="12"/>
                <c:pt idx="0">
                  <c:v>35</c:v>
                </c:pt>
                <c:pt idx="1">
                  <c:v>19</c:v>
                </c:pt>
                <c:pt idx="2">
                  <c:v>29</c:v>
                </c:pt>
                <c:pt idx="3">
                  <c:v>51</c:v>
                </c:pt>
                <c:pt idx="4">
                  <c:v>29</c:v>
                </c:pt>
                <c:pt idx="5">
                  <c:v>29</c:v>
                </c:pt>
                <c:pt idx="6">
                  <c:v>51</c:v>
                </c:pt>
                <c:pt idx="7">
                  <c:v>52</c:v>
                </c:pt>
                <c:pt idx="8">
                  <c:v>60</c:v>
                </c:pt>
                <c:pt idx="9">
                  <c:v>50</c:v>
                </c:pt>
                <c:pt idx="10">
                  <c:v>41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8-4F6C-B0EE-D6ABDEA92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46560"/>
        <c:axId val="138565824"/>
      </c:barChart>
      <c:dateAx>
        <c:axId val="138946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5824"/>
        <c:crosses val="autoZero"/>
        <c:auto val="1"/>
        <c:lblOffset val="100"/>
        <c:baseTimeUnit val="months"/>
      </c:dateAx>
      <c:valAx>
        <c:axId val="13856582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94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7868770431314"/>
          <c:y val="0.22903488626421697"/>
          <c:w val="0.12662355640527673"/>
          <c:h val="0.483214676290463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34515628728227"/>
          <c:y val="6.8716284836254846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118469713592441E-2"/>
          <c:y val="4.217481361838317E-2"/>
          <c:w val="0.74504947182368841"/>
          <c:h val="0.8698508289478891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17-18'!$B$2:$M$2</c:f>
              <c:numCache>
                <c:formatCode>#,##0</c:formatCode>
                <c:ptCount val="12"/>
                <c:pt idx="0">
                  <c:v>1695</c:v>
                </c:pt>
                <c:pt idx="1">
                  <c:v>1713</c:v>
                </c:pt>
                <c:pt idx="2">
                  <c:v>1683</c:v>
                </c:pt>
                <c:pt idx="3">
                  <c:v>1658</c:v>
                </c:pt>
                <c:pt idx="4">
                  <c:v>1660</c:v>
                </c:pt>
                <c:pt idx="5">
                  <c:v>1640</c:v>
                </c:pt>
                <c:pt idx="6">
                  <c:v>1622</c:v>
                </c:pt>
                <c:pt idx="7">
                  <c:v>1669</c:v>
                </c:pt>
                <c:pt idx="8">
                  <c:v>1692</c:v>
                </c:pt>
                <c:pt idx="9">
                  <c:v>1669</c:v>
                </c:pt>
                <c:pt idx="10">
                  <c:v>1689</c:v>
                </c:pt>
                <c:pt idx="11">
                  <c:v>1765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D-4B87-991C-B71552841F6E}"/>
            </c:ext>
          </c:extLst>
        </c:ser>
        <c:ser>
          <c:idx val="1"/>
          <c:order val="1"/>
          <c:tx>
            <c:strRef>
              <c:f>'Circuit 1 Data 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17-18'!$B$3:$M$3</c:f>
              <c:numCache>
                <c:formatCode>#,##0</c:formatCode>
                <c:ptCount val="12"/>
                <c:pt idx="0">
                  <c:v>1332</c:v>
                </c:pt>
                <c:pt idx="1">
                  <c:v>1326</c:v>
                </c:pt>
                <c:pt idx="2">
                  <c:v>1337</c:v>
                </c:pt>
                <c:pt idx="3">
                  <c:v>1335</c:v>
                </c:pt>
                <c:pt idx="4">
                  <c:v>1319</c:v>
                </c:pt>
                <c:pt idx="5">
                  <c:v>1312</c:v>
                </c:pt>
                <c:pt idx="6">
                  <c:v>1298</c:v>
                </c:pt>
                <c:pt idx="7">
                  <c:v>1328</c:v>
                </c:pt>
                <c:pt idx="8">
                  <c:v>1387</c:v>
                </c:pt>
                <c:pt idx="9">
                  <c:v>1357</c:v>
                </c:pt>
                <c:pt idx="10">
                  <c:v>1375</c:v>
                </c:pt>
                <c:pt idx="11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D-4B87-991C-B71552841F6E}"/>
            </c:ext>
          </c:extLst>
        </c:ser>
        <c:ser>
          <c:idx val="2"/>
          <c:order val="2"/>
          <c:tx>
            <c:strRef>
              <c:f>'Circuit 1 Data 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17-18'!$B$4:$M$4</c:f>
              <c:numCache>
                <c:formatCode>#,##0</c:formatCode>
                <c:ptCount val="12"/>
                <c:pt idx="0">
                  <c:v>996</c:v>
                </c:pt>
                <c:pt idx="1">
                  <c:v>985</c:v>
                </c:pt>
                <c:pt idx="2">
                  <c:v>1019</c:v>
                </c:pt>
                <c:pt idx="3">
                  <c:v>1003</c:v>
                </c:pt>
                <c:pt idx="4">
                  <c:v>1007</c:v>
                </c:pt>
                <c:pt idx="5">
                  <c:v>1004</c:v>
                </c:pt>
                <c:pt idx="6">
                  <c:v>994</c:v>
                </c:pt>
                <c:pt idx="7">
                  <c:v>1033</c:v>
                </c:pt>
                <c:pt idx="8">
                  <c:v>1067</c:v>
                </c:pt>
                <c:pt idx="9">
                  <c:v>1051</c:v>
                </c:pt>
                <c:pt idx="10">
                  <c:v>1037</c:v>
                </c:pt>
                <c:pt idx="11">
                  <c:v>1085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8D-4B87-991C-B71552841F6E}"/>
            </c:ext>
          </c:extLst>
        </c:ser>
        <c:ser>
          <c:idx val="3"/>
          <c:order val="3"/>
          <c:tx>
            <c:strRef>
              <c:f>'Circuit 1 Data 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17-18'!$B$5:$M$5</c:f>
              <c:numCache>
                <c:formatCode>#,##0</c:formatCode>
                <c:ptCount val="12"/>
                <c:pt idx="0">
                  <c:v>335</c:v>
                </c:pt>
                <c:pt idx="1">
                  <c:v>341</c:v>
                </c:pt>
                <c:pt idx="2">
                  <c:v>304</c:v>
                </c:pt>
                <c:pt idx="3">
                  <c:v>332</c:v>
                </c:pt>
                <c:pt idx="4">
                  <c:v>306</c:v>
                </c:pt>
                <c:pt idx="5">
                  <c:v>307</c:v>
                </c:pt>
                <c:pt idx="6">
                  <c:v>304</c:v>
                </c:pt>
                <c:pt idx="7">
                  <c:v>295</c:v>
                </c:pt>
                <c:pt idx="8">
                  <c:v>320</c:v>
                </c:pt>
                <c:pt idx="9">
                  <c:v>306</c:v>
                </c:pt>
                <c:pt idx="10">
                  <c:v>338</c:v>
                </c:pt>
                <c:pt idx="11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8D-4B87-991C-B71552841F6E}"/>
            </c:ext>
          </c:extLst>
        </c:ser>
        <c:ser>
          <c:idx val="4"/>
          <c:order val="4"/>
          <c:tx>
            <c:strRef>
              <c:f>'Circuit 1 Data 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17-18'!$B$6:$M$6</c:f>
              <c:numCache>
                <c:formatCode>#,##0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8D-4B87-991C-B7155284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02240"/>
        <c:axId val="136403712"/>
      </c:lineChart>
      <c:dateAx>
        <c:axId val="139402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403712"/>
        <c:crossesAt val="0"/>
        <c:auto val="1"/>
        <c:lblOffset val="100"/>
        <c:baseTimeUnit val="months"/>
      </c:dateAx>
      <c:valAx>
        <c:axId val="1364037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4022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32547954627057"/>
          <c:y val="5.0181813210848643E-2"/>
          <c:w val="0.15314416607015033"/>
          <c:h val="0.949818119468734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</a:t>
            </a:r>
            <a:r>
              <a:rPr lang="en-US" sz="1400" baseline="0"/>
              <a:t> </a:t>
            </a:r>
            <a:r>
              <a:rPr lang="en-US" sz="1400"/>
              <a:t>Volunteers </a:t>
            </a:r>
          </a:p>
        </c:rich>
      </c:tx>
      <c:layout>
        <c:manualLayout>
          <c:xMode val="edge"/>
          <c:yMode val="edge"/>
          <c:x val="0.42162661386979799"/>
          <c:y val="2.900809273840769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67477064309366E-2"/>
          <c:y val="3.4426409222630967E-2"/>
          <c:w val="0.79719574768165902"/>
          <c:h val="0.8878940638725352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17-18'!$B$9:$M$9</c:f>
              <c:numCache>
                <c:formatCode>#,##0</c:formatCode>
                <c:ptCount val="12"/>
                <c:pt idx="0">
                  <c:v>669</c:v>
                </c:pt>
                <c:pt idx="1">
                  <c:v>665</c:v>
                </c:pt>
                <c:pt idx="2">
                  <c:v>646</c:v>
                </c:pt>
                <c:pt idx="3">
                  <c:v>638</c:v>
                </c:pt>
                <c:pt idx="4">
                  <c:v>649</c:v>
                </c:pt>
                <c:pt idx="5">
                  <c:v>640</c:v>
                </c:pt>
                <c:pt idx="6">
                  <c:v>648</c:v>
                </c:pt>
                <c:pt idx="7">
                  <c:v>641</c:v>
                </c:pt>
                <c:pt idx="8">
                  <c:v>635</c:v>
                </c:pt>
                <c:pt idx="9">
                  <c:v>639</c:v>
                </c:pt>
                <c:pt idx="10">
                  <c:v>641</c:v>
                </c:pt>
                <c:pt idx="11">
                  <c:v>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6F-4F60-A1E5-012CFA21735A}"/>
            </c:ext>
          </c:extLst>
        </c:ser>
        <c:ser>
          <c:idx val="1"/>
          <c:order val="1"/>
          <c:tx>
            <c:strRef>
              <c:f>'Circuit 1 Data 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17-18'!$B$10:$M$10</c:f>
              <c:numCache>
                <c:formatCode>#,##0</c:formatCode>
                <c:ptCount val="12"/>
                <c:pt idx="0">
                  <c:v>654</c:v>
                </c:pt>
                <c:pt idx="1">
                  <c:v>653</c:v>
                </c:pt>
                <c:pt idx="2">
                  <c:v>632</c:v>
                </c:pt>
                <c:pt idx="3">
                  <c:v>621</c:v>
                </c:pt>
                <c:pt idx="4">
                  <c:v>630</c:v>
                </c:pt>
                <c:pt idx="5">
                  <c:v>623</c:v>
                </c:pt>
                <c:pt idx="6">
                  <c:v>629</c:v>
                </c:pt>
                <c:pt idx="7">
                  <c:v>621</c:v>
                </c:pt>
                <c:pt idx="8">
                  <c:v>616</c:v>
                </c:pt>
                <c:pt idx="9">
                  <c:v>621</c:v>
                </c:pt>
                <c:pt idx="10">
                  <c:v>622</c:v>
                </c:pt>
                <c:pt idx="1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6F-4F60-A1E5-012CFA21735A}"/>
            </c:ext>
          </c:extLst>
        </c:ser>
        <c:ser>
          <c:idx val="2"/>
          <c:order val="2"/>
          <c:tx>
            <c:strRef>
              <c:f>'Circuit 1 Data 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17-18'!$B$11:$M$11</c:f>
              <c:numCache>
                <c:formatCode>#,##0</c:formatCode>
                <c:ptCount val="12"/>
                <c:pt idx="0">
                  <c:v>469</c:v>
                </c:pt>
                <c:pt idx="1">
                  <c:v>465</c:v>
                </c:pt>
                <c:pt idx="2">
                  <c:v>480</c:v>
                </c:pt>
                <c:pt idx="3">
                  <c:v>472</c:v>
                </c:pt>
                <c:pt idx="4">
                  <c:v>476</c:v>
                </c:pt>
                <c:pt idx="5">
                  <c:v>477</c:v>
                </c:pt>
                <c:pt idx="6">
                  <c:v>480</c:v>
                </c:pt>
                <c:pt idx="7">
                  <c:v>474</c:v>
                </c:pt>
                <c:pt idx="8">
                  <c:v>487</c:v>
                </c:pt>
                <c:pt idx="9">
                  <c:v>485</c:v>
                </c:pt>
                <c:pt idx="10">
                  <c:v>477</c:v>
                </c:pt>
                <c:pt idx="11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6F-4F60-A1E5-012CFA21735A}"/>
            </c:ext>
          </c:extLst>
        </c:ser>
        <c:ser>
          <c:idx val="3"/>
          <c:order val="3"/>
          <c:tx>
            <c:strRef>
              <c:f>'Circuit 1 Data 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17-18'!$B$12:$M$12</c:f>
              <c:numCache>
                <c:formatCode>#,##0</c:formatCode>
                <c:ptCount val="12"/>
                <c:pt idx="0">
                  <c:v>185</c:v>
                </c:pt>
                <c:pt idx="1">
                  <c:v>188</c:v>
                </c:pt>
                <c:pt idx="2">
                  <c:v>152</c:v>
                </c:pt>
                <c:pt idx="3">
                  <c:v>149</c:v>
                </c:pt>
                <c:pt idx="4">
                  <c:v>154</c:v>
                </c:pt>
                <c:pt idx="5">
                  <c:v>146</c:v>
                </c:pt>
                <c:pt idx="6">
                  <c:v>149</c:v>
                </c:pt>
                <c:pt idx="7">
                  <c:v>147</c:v>
                </c:pt>
                <c:pt idx="8">
                  <c:v>129</c:v>
                </c:pt>
                <c:pt idx="9">
                  <c:v>136</c:v>
                </c:pt>
                <c:pt idx="10">
                  <c:v>145</c:v>
                </c:pt>
                <c:pt idx="11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6F-4F60-A1E5-012CFA21735A}"/>
            </c:ext>
          </c:extLst>
        </c:ser>
        <c:ser>
          <c:idx val="4"/>
          <c:order val="4"/>
          <c:tx>
            <c:strRef>
              <c:f>'Circuit 1 Data 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17-18'!$B$13:$M$13</c:f>
              <c:numCache>
                <c:formatCode>#,##0</c:formatCode>
                <c:ptCount val="12"/>
                <c:pt idx="0">
                  <c:v>84</c:v>
                </c:pt>
                <c:pt idx="1">
                  <c:v>76</c:v>
                </c:pt>
                <c:pt idx="2">
                  <c:v>68</c:v>
                </c:pt>
                <c:pt idx="3">
                  <c:v>39</c:v>
                </c:pt>
                <c:pt idx="4">
                  <c:v>26</c:v>
                </c:pt>
                <c:pt idx="5">
                  <c:v>42</c:v>
                </c:pt>
                <c:pt idx="6">
                  <c:v>54</c:v>
                </c:pt>
                <c:pt idx="7">
                  <c:v>40</c:v>
                </c:pt>
                <c:pt idx="8">
                  <c:v>51</c:v>
                </c:pt>
                <c:pt idx="9">
                  <c:v>49</c:v>
                </c:pt>
                <c:pt idx="10">
                  <c:v>46</c:v>
                </c:pt>
                <c:pt idx="1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6F-4F60-A1E5-012CFA21735A}"/>
            </c:ext>
          </c:extLst>
        </c:ser>
        <c:ser>
          <c:idx val="5"/>
          <c:order val="5"/>
          <c:tx>
            <c:strRef>
              <c:f>'Circuit 1 Data 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17-18'!$B$14:$M$14</c:f>
              <c:numCache>
                <c:formatCode>#,##0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19</c:v>
                </c:pt>
                <c:pt idx="5">
                  <c:v>17</c:v>
                </c:pt>
                <c:pt idx="6">
                  <c:v>19</c:v>
                </c:pt>
                <c:pt idx="7">
                  <c:v>20</c:v>
                </c:pt>
                <c:pt idx="8">
                  <c:v>19</c:v>
                </c:pt>
                <c:pt idx="9">
                  <c:v>18</c:v>
                </c:pt>
                <c:pt idx="10">
                  <c:v>19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6F-4F60-A1E5-012CFA217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78400"/>
        <c:axId val="139093120"/>
      </c:lineChart>
      <c:dateAx>
        <c:axId val="139878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093120"/>
        <c:crosses val="autoZero"/>
        <c:auto val="1"/>
        <c:lblOffset val="100"/>
        <c:baseTimeUnit val="months"/>
      </c:dateAx>
      <c:valAx>
        <c:axId val="139093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8784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52626441925981"/>
          <c:y val="0.12168170384951883"/>
          <c:w val="0.16647373558074027"/>
          <c:h val="0.8385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989708656360151"/>
          <c:y val="3.392935258092738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33471908211568E-2"/>
          <c:y val="4.2295313085864268E-2"/>
          <c:w val="0.7760623232030408"/>
          <c:h val="0.88657534995625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 Data 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 Data 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17-18'!$B$17:$M$17</c:f>
              <c:numCache>
                <c:formatCode>#,##0</c:formatCode>
                <c:ptCount val="12"/>
                <c:pt idx="0">
                  <c:v>15</c:v>
                </c:pt>
                <c:pt idx="1">
                  <c:v>20</c:v>
                </c:pt>
                <c:pt idx="2">
                  <c:v>18</c:v>
                </c:pt>
                <c:pt idx="3">
                  <c:v>19</c:v>
                </c:pt>
                <c:pt idx="4">
                  <c:v>29</c:v>
                </c:pt>
                <c:pt idx="5">
                  <c:v>13</c:v>
                </c:pt>
                <c:pt idx="6">
                  <c:v>17</c:v>
                </c:pt>
                <c:pt idx="7">
                  <c:v>17</c:v>
                </c:pt>
                <c:pt idx="8">
                  <c:v>12</c:v>
                </c:pt>
                <c:pt idx="9">
                  <c:v>16</c:v>
                </c:pt>
                <c:pt idx="10">
                  <c:v>16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A-4273-801D-814DFB048E57}"/>
            </c:ext>
          </c:extLst>
        </c:ser>
        <c:ser>
          <c:idx val="1"/>
          <c:order val="1"/>
          <c:tx>
            <c:strRef>
              <c:f>'Circuit 1 Data 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 Data 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 Data  FY 17-18'!$B$18:$M$18</c:f>
              <c:numCache>
                <c:formatCode>#,##0</c:formatCode>
                <c:ptCount val="12"/>
                <c:pt idx="0">
                  <c:v>13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>
                  <c:v>20</c:v>
                </c:pt>
                <c:pt idx="5">
                  <c:v>11</c:v>
                </c:pt>
                <c:pt idx="6">
                  <c:v>15</c:v>
                </c:pt>
                <c:pt idx="7">
                  <c:v>19</c:v>
                </c:pt>
                <c:pt idx="8">
                  <c:v>0</c:v>
                </c:pt>
                <c:pt idx="9">
                  <c:v>13</c:v>
                </c:pt>
                <c:pt idx="10">
                  <c:v>16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A-4273-801D-814DFB048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78912"/>
        <c:axId val="139095424"/>
      </c:barChart>
      <c:dateAx>
        <c:axId val="139878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095424"/>
        <c:crosses val="autoZero"/>
        <c:auto val="1"/>
        <c:lblOffset val="100"/>
        <c:baseTimeUnit val="months"/>
      </c:dateAx>
      <c:valAx>
        <c:axId val="139095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87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47609727974748"/>
          <c:y val="0.18609279308836393"/>
          <c:w val="0.1500477848874367"/>
          <c:h val="0.6292031496062991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 Representation</a:t>
            </a:r>
          </a:p>
        </c:rich>
      </c:tx>
      <c:layout>
        <c:manualLayout>
          <c:xMode val="edge"/>
          <c:yMode val="edge"/>
          <c:x val="0.1090565088323497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291458375613496E-2"/>
          <c:y val="2.1189304461942258E-2"/>
          <c:w val="0.7936460435220164"/>
          <c:h val="0.89659230096237985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17-18'!$B$2:$M$2</c:f>
              <c:numCache>
                <c:formatCode>0</c:formatCode>
                <c:ptCount val="12"/>
                <c:pt idx="0">
                  <c:v>374</c:v>
                </c:pt>
                <c:pt idx="1">
                  <c:v>397</c:v>
                </c:pt>
                <c:pt idx="2">
                  <c:v>420</c:v>
                </c:pt>
                <c:pt idx="3">
                  <c:v>421</c:v>
                </c:pt>
                <c:pt idx="4">
                  <c:v>426</c:v>
                </c:pt>
                <c:pt idx="5">
                  <c:v>426</c:v>
                </c:pt>
                <c:pt idx="6">
                  <c:v>433</c:v>
                </c:pt>
                <c:pt idx="7">
                  <c:v>434</c:v>
                </c:pt>
                <c:pt idx="8">
                  <c:v>440</c:v>
                </c:pt>
                <c:pt idx="9">
                  <c:v>438</c:v>
                </c:pt>
                <c:pt idx="10">
                  <c:v>443</c:v>
                </c:pt>
                <c:pt idx="11">
                  <c:v>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B-4CD6-B087-BCC8BCD955BD}"/>
            </c:ext>
          </c:extLst>
        </c:ser>
        <c:ser>
          <c:idx val="1"/>
          <c:order val="1"/>
          <c:tx>
            <c:strRef>
              <c:f>'Circuit 2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17-18'!$B$3:$M$3</c:f>
              <c:numCache>
                <c:formatCode>#,##0</c:formatCode>
                <c:ptCount val="12"/>
                <c:pt idx="0">
                  <c:v>403</c:v>
                </c:pt>
                <c:pt idx="1">
                  <c:v>420</c:v>
                </c:pt>
                <c:pt idx="2">
                  <c:v>440</c:v>
                </c:pt>
                <c:pt idx="3">
                  <c:v>445</c:v>
                </c:pt>
                <c:pt idx="4">
                  <c:v>459</c:v>
                </c:pt>
                <c:pt idx="5">
                  <c:v>456</c:v>
                </c:pt>
                <c:pt idx="6">
                  <c:v>449</c:v>
                </c:pt>
                <c:pt idx="7">
                  <c:v>454</c:v>
                </c:pt>
                <c:pt idx="8">
                  <c:v>448</c:v>
                </c:pt>
                <c:pt idx="9">
                  <c:v>456</c:v>
                </c:pt>
                <c:pt idx="10">
                  <c:v>444</c:v>
                </c:pt>
                <c:pt idx="11">
                  <c:v>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B-4CD6-B087-BCC8BCD955BD}"/>
            </c:ext>
          </c:extLst>
        </c:ser>
        <c:ser>
          <c:idx val="2"/>
          <c:order val="2"/>
          <c:tx>
            <c:strRef>
              <c:f>'Circuit 2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cat>
            <c:numRef>
              <c:f>'Circuit 2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17-18'!$B$4:$M$4</c:f>
              <c:numCache>
                <c:formatCode>#,##0</c:formatCode>
                <c:ptCount val="12"/>
                <c:pt idx="0">
                  <c:v>393</c:v>
                </c:pt>
                <c:pt idx="1">
                  <c:v>412</c:v>
                </c:pt>
                <c:pt idx="2">
                  <c:v>410</c:v>
                </c:pt>
                <c:pt idx="3">
                  <c:v>417</c:v>
                </c:pt>
                <c:pt idx="4">
                  <c:v>414</c:v>
                </c:pt>
                <c:pt idx="5">
                  <c:v>424</c:v>
                </c:pt>
                <c:pt idx="6">
                  <c:v>425</c:v>
                </c:pt>
                <c:pt idx="7">
                  <c:v>436</c:v>
                </c:pt>
                <c:pt idx="8">
                  <c:v>423</c:v>
                </c:pt>
                <c:pt idx="9">
                  <c:v>439</c:v>
                </c:pt>
                <c:pt idx="10">
                  <c:v>427</c:v>
                </c:pt>
                <c:pt idx="11">
                  <c:v>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AB-4CD6-B087-BCC8BCD955BD}"/>
            </c:ext>
          </c:extLst>
        </c:ser>
        <c:ser>
          <c:idx val="3"/>
          <c:order val="3"/>
          <c:tx>
            <c:strRef>
              <c:f>'Circuit 2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cat>
            <c:numRef>
              <c:f>'Circuit 2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17-18'!$B$5:$M$5</c:f>
              <c:numCache>
                <c:formatCode>#,##0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28</c:v>
                </c:pt>
                <c:pt idx="3">
                  <c:v>28</c:v>
                </c:pt>
                <c:pt idx="4">
                  <c:v>45</c:v>
                </c:pt>
                <c:pt idx="5">
                  <c:v>32</c:v>
                </c:pt>
                <c:pt idx="6">
                  <c:v>24</c:v>
                </c:pt>
                <c:pt idx="7">
                  <c:v>18</c:v>
                </c:pt>
                <c:pt idx="8">
                  <c:v>24</c:v>
                </c:pt>
                <c:pt idx="9">
                  <c:v>17</c:v>
                </c:pt>
                <c:pt idx="10">
                  <c:v>17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AB-4CD6-B087-BCC8BCD955BD}"/>
            </c:ext>
          </c:extLst>
        </c:ser>
        <c:ser>
          <c:idx val="4"/>
          <c:order val="4"/>
          <c:tx>
            <c:strRef>
              <c:f>'Circuit 2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cat>
            <c:numRef>
              <c:f>'Circuit 2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AB-4CD6-B087-BCC8BCD95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82304"/>
        <c:axId val="139097728"/>
      </c:lineChart>
      <c:dateAx>
        <c:axId val="139682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097728"/>
        <c:crosses val="autoZero"/>
        <c:auto val="1"/>
        <c:lblOffset val="100"/>
        <c:baseTimeUnit val="months"/>
      </c:dateAx>
      <c:valAx>
        <c:axId val="139097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396823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03281598470715"/>
          <c:y val="2.4881889763779523E-2"/>
          <c:w val="0.15096718401529291"/>
          <c:h val="0.936906714785651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668239446947742"/>
          <c:y val="2.7203630796150484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108476324852456E-2"/>
          <c:y val="4.1053696412948384E-2"/>
          <c:w val="0.79008288703796425"/>
          <c:h val="0.88892727118787573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17-18'!$B$9:$M$9</c:f>
              <c:numCache>
                <c:formatCode>#,##0</c:formatCode>
                <c:ptCount val="12"/>
                <c:pt idx="0">
                  <c:v>318</c:v>
                </c:pt>
                <c:pt idx="1">
                  <c:v>324</c:v>
                </c:pt>
                <c:pt idx="2">
                  <c:v>326</c:v>
                </c:pt>
                <c:pt idx="3">
                  <c:v>331</c:v>
                </c:pt>
                <c:pt idx="4">
                  <c:v>333</c:v>
                </c:pt>
                <c:pt idx="5">
                  <c:v>330</c:v>
                </c:pt>
                <c:pt idx="6">
                  <c:v>340</c:v>
                </c:pt>
                <c:pt idx="7">
                  <c:v>341</c:v>
                </c:pt>
                <c:pt idx="8">
                  <c:v>345</c:v>
                </c:pt>
                <c:pt idx="9">
                  <c:v>350</c:v>
                </c:pt>
                <c:pt idx="10">
                  <c:v>346</c:v>
                </c:pt>
                <c:pt idx="11">
                  <c:v>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F-45E0-90A7-DC65D723BBB5}"/>
            </c:ext>
          </c:extLst>
        </c:ser>
        <c:ser>
          <c:idx val="1"/>
          <c:order val="1"/>
          <c:tx>
            <c:strRef>
              <c:f>'Circuit 2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17-18'!$B$10:$M$10</c:f>
              <c:numCache>
                <c:formatCode>#,##0</c:formatCode>
                <c:ptCount val="12"/>
                <c:pt idx="0">
                  <c:v>310</c:v>
                </c:pt>
                <c:pt idx="1">
                  <c:v>316</c:v>
                </c:pt>
                <c:pt idx="2">
                  <c:v>322</c:v>
                </c:pt>
                <c:pt idx="3">
                  <c:v>326</c:v>
                </c:pt>
                <c:pt idx="4">
                  <c:v>326</c:v>
                </c:pt>
                <c:pt idx="5">
                  <c:v>326</c:v>
                </c:pt>
                <c:pt idx="6">
                  <c:v>336</c:v>
                </c:pt>
                <c:pt idx="7">
                  <c:v>338</c:v>
                </c:pt>
                <c:pt idx="8">
                  <c:v>342</c:v>
                </c:pt>
                <c:pt idx="9">
                  <c:v>347</c:v>
                </c:pt>
                <c:pt idx="10">
                  <c:v>342</c:v>
                </c:pt>
                <c:pt idx="11">
                  <c:v>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F-45E0-90A7-DC65D723BBB5}"/>
            </c:ext>
          </c:extLst>
        </c:ser>
        <c:ser>
          <c:idx val="2"/>
          <c:order val="2"/>
          <c:tx>
            <c:strRef>
              <c:f>'Circuit 2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17-18'!$B$11:$M$11</c:f>
              <c:numCache>
                <c:formatCode>#,##0</c:formatCode>
                <c:ptCount val="12"/>
                <c:pt idx="0">
                  <c:v>246</c:v>
                </c:pt>
                <c:pt idx="1">
                  <c:v>253</c:v>
                </c:pt>
                <c:pt idx="2">
                  <c:v>246</c:v>
                </c:pt>
                <c:pt idx="3">
                  <c:v>256</c:v>
                </c:pt>
                <c:pt idx="4">
                  <c:v>250</c:v>
                </c:pt>
                <c:pt idx="5">
                  <c:v>244</c:v>
                </c:pt>
                <c:pt idx="6">
                  <c:v>241</c:v>
                </c:pt>
                <c:pt idx="7">
                  <c:v>256</c:v>
                </c:pt>
                <c:pt idx="8">
                  <c:v>251</c:v>
                </c:pt>
                <c:pt idx="9">
                  <c:v>260</c:v>
                </c:pt>
                <c:pt idx="10">
                  <c:v>265</c:v>
                </c:pt>
                <c:pt idx="11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F-45E0-90A7-DC65D723BBB5}"/>
            </c:ext>
          </c:extLst>
        </c:ser>
        <c:ser>
          <c:idx val="3"/>
          <c:order val="3"/>
          <c:tx>
            <c:strRef>
              <c:f>'Circuit 2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17-18'!$B$12:$M$12</c:f>
              <c:numCache>
                <c:formatCode>#,##0</c:formatCode>
                <c:ptCount val="12"/>
                <c:pt idx="0">
                  <c:v>64</c:v>
                </c:pt>
                <c:pt idx="1">
                  <c:v>63</c:v>
                </c:pt>
                <c:pt idx="2">
                  <c:v>76</c:v>
                </c:pt>
                <c:pt idx="3">
                  <c:v>70</c:v>
                </c:pt>
                <c:pt idx="4">
                  <c:v>76</c:v>
                </c:pt>
                <c:pt idx="5">
                  <c:v>82</c:v>
                </c:pt>
                <c:pt idx="6">
                  <c:v>95</c:v>
                </c:pt>
                <c:pt idx="7">
                  <c:v>82</c:v>
                </c:pt>
                <c:pt idx="8">
                  <c:v>91</c:v>
                </c:pt>
                <c:pt idx="9">
                  <c:v>87</c:v>
                </c:pt>
                <c:pt idx="10">
                  <c:v>77</c:v>
                </c:pt>
                <c:pt idx="1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F-45E0-90A7-DC65D723BBB5}"/>
            </c:ext>
          </c:extLst>
        </c:ser>
        <c:ser>
          <c:idx val="4"/>
          <c:order val="4"/>
          <c:tx>
            <c:strRef>
              <c:f>'Circuit 2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17-18'!$B$13:$M$13</c:f>
              <c:numCache>
                <c:formatCode>#,##0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23</c:v>
                </c:pt>
                <c:pt idx="4">
                  <c:v>28</c:v>
                </c:pt>
                <c:pt idx="5">
                  <c:v>28</c:v>
                </c:pt>
                <c:pt idx="6">
                  <c:v>27</c:v>
                </c:pt>
                <c:pt idx="7">
                  <c:v>31</c:v>
                </c:pt>
                <c:pt idx="8">
                  <c:v>32</c:v>
                </c:pt>
                <c:pt idx="9">
                  <c:v>31</c:v>
                </c:pt>
                <c:pt idx="10">
                  <c:v>33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9F-45E0-90A7-DC65D723BBB5}"/>
            </c:ext>
          </c:extLst>
        </c:ser>
        <c:ser>
          <c:idx val="5"/>
          <c:order val="5"/>
          <c:tx>
            <c:strRef>
              <c:f>'Circuit 2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17-18'!$B$14:$M$14</c:f>
              <c:numCache>
                <c:formatCode>#,##0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9F-45E0-90A7-DC65D723B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83840"/>
        <c:axId val="139788288"/>
      </c:lineChart>
      <c:dateAx>
        <c:axId val="139683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88288"/>
        <c:crosses val="autoZero"/>
        <c:auto val="1"/>
        <c:lblOffset val="100"/>
        <c:baseTimeUnit val="months"/>
      </c:dateAx>
      <c:valAx>
        <c:axId val="139788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6838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46632176758251"/>
          <c:y val="0.10452127077865267"/>
          <c:w val="0.16453367823241749"/>
          <c:h val="0.8767273622047243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061009714826106"/>
          <c:y val="1.6158136482939678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985948597251591E-2"/>
          <c:y val="4.3033022035036318E-2"/>
          <c:w val="0.79491033635246466"/>
          <c:h val="0.85986754562656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17-18'!$B$17:$M$17</c:f>
              <c:numCache>
                <c:formatCode>#,##0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</c:v>
                </c:pt>
                <c:pt idx="6">
                  <c:v>13</c:v>
                </c:pt>
                <c:pt idx="7">
                  <c:v>11</c:v>
                </c:pt>
                <c:pt idx="8">
                  <c:v>10</c:v>
                </c:pt>
                <c:pt idx="9">
                  <c:v>13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7-41BB-B039-03CF263A100C}"/>
            </c:ext>
          </c:extLst>
        </c:ser>
        <c:ser>
          <c:idx val="1"/>
          <c:order val="1"/>
          <c:tx>
            <c:strRef>
              <c:f>'Circuit 2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 Data FY 17-18'!$B$18:$M$18</c:f>
              <c:numCache>
                <c:formatCode>#,##0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  <c:pt idx="6">
                  <c:v>9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7-41BB-B039-03CF263A1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84352"/>
        <c:axId val="139790592"/>
      </c:barChart>
      <c:dateAx>
        <c:axId val="139684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90592"/>
        <c:crosses val="autoZero"/>
        <c:auto val="1"/>
        <c:lblOffset val="100"/>
        <c:baseTimeUnit val="months"/>
      </c:dateAx>
      <c:valAx>
        <c:axId val="139790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6843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9838214330123"/>
          <c:y val="0.11563633034242812"/>
          <c:w val="0.16290165190665418"/>
          <c:h val="0.8843635353380270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646706011459548"/>
          <c:y val="1.013506124234471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8350672487182623E-2"/>
          <c:w val="0.78834031222975742"/>
          <c:h val="0.87121527777777785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17-18'!$B$2:$M$2</c:f>
              <c:numCache>
                <c:formatCode>0</c:formatCode>
                <c:ptCount val="12"/>
                <c:pt idx="0">
                  <c:v>508</c:v>
                </c:pt>
                <c:pt idx="1">
                  <c:v>501</c:v>
                </c:pt>
                <c:pt idx="2">
                  <c:v>507</c:v>
                </c:pt>
                <c:pt idx="3">
                  <c:v>487</c:v>
                </c:pt>
                <c:pt idx="4">
                  <c:v>488</c:v>
                </c:pt>
                <c:pt idx="5">
                  <c:v>468</c:v>
                </c:pt>
                <c:pt idx="6">
                  <c:v>462</c:v>
                </c:pt>
                <c:pt idx="7">
                  <c:v>447</c:v>
                </c:pt>
                <c:pt idx="8">
                  <c:v>453</c:v>
                </c:pt>
                <c:pt idx="9">
                  <c:v>480</c:v>
                </c:pt>
                <c:pt idx="10">
                  <c:v>494</c:v>
                </c:pt>
                <c:pt idx="11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5-4B51-8E85-CEE08C00A96E}"/>
            </c:ext>
          </c:extLst>
        </c:ser>
        <c:ser>
          <c:idx val="1"/>
          <c:order val="1"/>
          <c:tx>
            <c:strRef>
              <c:f>'Circuit 3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17-18'!$B$3:$M$3</c:f>
              <c:numCache>
                <c:formatCode>#,##0</c:formatCode>
                <c:ptCount val="12"/>
                <c:pt idx="0">
                  <c:v>532</c:v>
                </c:pt>
                <c:pt idx="1">
                  <c:v>532</c:v>
                </c:pt>
                <c:pt idx="2">
                  <c:v>523</c:v>
                </c:pt>
                <c:pt idx="3">
                  <c:v>524</c:v>
                </c:pt>
                <c:pt idx="4">
                  <c:v>500</c:v>
                </c:pt>
                <c:pt idx="5">
                  <c:v>474</c:v>
                </c:pt>
                <c:pt idx="6">
                  <c:v>459</c:v>
                </c:pt>
                <c:pt idx="7">
                  <c:v>461</c:v>
                </c:pt>
                <c:pt idx="8">
                  <c:v>466</c:v>
                </c:pt>
                <c:pt idx="9">
                  <c:v>496</c:v>
                </c:pt>
                <c:pt idx="10">
                  <c:v>494</c:v>
                </c:pt>
                <c:pt idx="11">
                  <c:v>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5-4B51-8E85-CEE08C00A96E}"/>
            </c:ext>
          </c:extLst>
        </c:ser>
        <c:ser>
          <c:idx val="2"/>
          <c:order val="2"/>
          <c:tx>
            <c:strRef>
              <c:f>'Circuit 3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17-18'!$B$4:$M$4</c:f>
              <c:numCache>
                <c:formatCode>#,##0</c:formatCode>
                <c:ptCount val="12"/>
                <c:pt idx="0">
                  <c:v>344</c:v>
                </c:pt>
                <c:pt idx="1">
                  <c:v>334</c:v>
                </c:pt>
                <c:pt idx="2">
                  <c:v>324</c:v>
                </c:pt>
                <c:pt idx="3">
                  <c:v>337</c:v>
                </c:pt>
                <c:pt idx="4">
                  <c:v>305</c:v>
                </c:pt>
                <c:pt idx="5">
                  <c:v>281</c:v>
                </c:pt>
                <c:pt idx="6">
                  <c:v>268</c:v>
                </c:pt>
                <c:pt idx="7">
                  <c:v>263</c:v>
                </c:pt>
                <c:pt idx="8">
                  <c:v>263</c:v>
                </c:pt>
                <c:pt idx="9">
                  <c:v>257</c:v>
                </c:pt>
                <c:pt idx="10">
                  <c:v>293</c:v>
                </c:pt>
                <c:pt idx="11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65-4B51-8E85-CEE08C00A96E}"/>
            </c:ext>
          </c:extLst>
        </c:ser>
        <c:ser>
          <c:idx val="3"/>
          <c:order val="3"/>
          <c:tx>
            <c:strRef>
              <c:f>'Circuit 3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17-18'!$B$5:$M$5</c:f>
              <c:numCache>
                <c:formatCode>#,##0</c:formatCode>
                <c:ptCount val="12"/>
                <c:pt idx="0">
                  <c:v>188</c:v>
                </c:pt>
                <c:pt idx="1">
                  <c:v>198</c:v>
                </c:pt>
                <c:pt idx="2">
                  <c:v>198</c:v>
                </c:pt>
                <c:pt idx="3">
                  <c:v>185</c:v>
                </c:pt>
                <c:pt idx="4">
                  <c:v>192</c:v>
                </c:pt>
                <c:pt idx="5">
                  <c:v>193</c:v>
                </c:pt>
                <c:pt idx="6">
                  <c:v>191</c:v>
                </c:pt>
                <c:pt idx="7">
                  <c:v>198</c:v>
                </c:pt>
                <c:pt idx="8">
                  <c:v>203</c:v>
                </c:pt>
                <c:pt idx="9">
                  <c:v>233</c:v>
                </c:pt>
                <c:pt idx="10">
                  <c:v>198</c:v>
                </c:pt>
                <c:pt idx="11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65-4B51-8E85-CEE08C00A96E}"/>
            </c:ext>
          </c:extLst>
        </c:ser>
        <c:ser>
          <c:idx val="4"/>
          <c:order val="4"/>
          <c:tx>
            <c:strRef>
              <c:f>'Circuit 3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65-4B51-8E85-CEE08C00A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79968"/>
        <c:axId val="139792896"/>
      </c:lineChart>
      <c:dateAx>
        <c:axId val="14017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92896"/>
        <c:crosses val="autoZero"/>
        <c:auto val="1"/>
        <c:lblOffset val="100"/>
        <c:baseTimeUnit val="months"/>
      </c:dateAx>
      <c:valAx>
        <c:axId val="139792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0179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43337429642107"/>
          <c:y val="6.7504929759427748E-2"/>
          <c:w val="0.15456662570357893"/>
          <c:h val="0.870318904437463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9674465152287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384755514521892E-2"/>
          <c:y val="3.334089995507318E-2"/>
          <c:w val="0.76985596689545133"/>
          <c:h val="0.89142890922418483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17-18'!$B$9:$M$9</c:f>
              <c:numCache>
                <c:formatCode>#,##0</c:formatCode>
                <c:ptCount val="12"/>
                <c:pt idx="0">
                  <c:v>11075</c:v>
                </c:pt>
                <c:pt idx="1">
                  <c:v>11172</c:v>
                </c:pt>
                <c:pt idx="2">
                  <c:v>10973</c:v>
                </c:pt>
                <c:pt idx="3">
                  <c:v>11074</c:v>
                </c:pt>
                <c:pt idx="4">
                  <c:v>11022</c:v>
                </c:pt>
                <c:pt idx="5">
                  <c:v>10950</c:v>
                </c:pt>
                <c:pt idx="6">
                  <c:v>11174</c:v>
                </c:pt>
                <c:pt idx="7">
                  <c:v>11038</c:v>
                </c:pt>
                <c:pt idx="8">
                  <c:v>11011</c:v>
                </c:pt>
                <c:pt idx="9">
                  <c:v>11010</c:v>
                </c:pt>
                <c:pt idx="10">
                  <c:v>11044</c:v>
                </c:pt>
                <c:pt idx="11">
                  <c:v>11041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C-433B-B82F-064731D86C81}"/>
            </c:ext>
          </c:extLst>
        </c:ser>
        <c:ser>
          <c:idx val="1"/>
          <c:order val="1"/>
          <c:tx>
            <c:strRef>
              <c:f>'Statewide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17-18'!$B$10:$M$10</c:f>
              <c:numCache>
                <c:formatCode>#,##0</c:formatCode>
                <c:ptCount val="12"/>
                <c:pt idx="0">
                  <c:v>10309</c:v>
                </c:pt>
                <c:pt idx="1">
                  <c:v>10401</c:v>
                </c:pt>
                <c:pt idx="2">
                  <c:v>10251</c:v>
                </c:pt>
                <c:pt idx="3">
                  <c:v>10355</c:v>
                </c:pt>
                <c:pt idx="4">
                  <c:v>10319</c:v>
                </c:pt>
                <c:pt idx="5">
                  <c:v>10256</c:v>
                </c:pt>
                <c:pt idx="6">
                  <c:v>10478</c:v>
                </c:pt>
                <c:pt idx="7">
                  <c:v>10352</c:v>
                </c:pt>
                <c:pt idx="8">
                  <c:v>10335</c:v>
                </c:pt>
                <c:pt idx="9">
                  <c:v>10350</c:v>
                </c:pt>
                <c:pt idx="10">
                  <c:v>10380</c:v>
                </c:pt>
                <c:pt idx="11">
                  <c:v>10386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C-433B-B82F-064731D86C81}"/>
            </c:ext>
          </c:extLst>
        </c:ser>
        <c:ser>
          <c:idx val="2"/>
          <c:order val="2"/>
          <c:tx>
            <c:strRef>
              <c:f>'Statewide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17-18'!$B$11:$M$11</c:f>
              <c:numCache>
                <c:formatCode>#,##0</c:formatCode>
                <c:ptCount val="12"/>
                <c:pt idx="0">
                  <c:v>7731</c:v>
                </c:pt>
                <c:pt idx="1">
                  <c:v>7820</c:v>
                </c:pt>
                <c:pt idx="2">
                  <c:v>7668</c:v>
                </c:pt>
                <c:pt idx="3">
                  <c:v>7765</c:v>
                </c:pt>
                <c:pt idx="4">
                  <c:v>7796</c:v>
                </c:pt>
                <c:pt idx="5">
                  <c:v>7736</c:v>
                </c:pt>
                <c:pt idx="6">
                  <c:v>7939</c:v>
                </c:pt>
                <c:pt idx="7">
                  <c:v>7817</c:v>
                </c:pt>
                <c:pt idx="8">
                  <c:v>7871</c:v>
                </c:pt>
                <c:pt idx="9">
                  <c:v>7871</c:v>
                </c:pt>
                <c:pt idx="10">
                  <c:v>7905</c:v>
                </c:pt>
                <c:pt idx="11">
                  <c:v>7835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0C-433B-B82F-064731D86C81}"/>
            </c:ext>
          </c:extLst>
        </c:ser>
        <c:ser>
          <c:idx val="3"/>
          <c:order val="3"/>
          <c:tx>
            <c:strRef>
              <c:f>'Statewide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17-18'!$B$12:$M$12</c:f>
              <c:numCache>
                <c:formatCode>#,##0</c:formatCode>
                <c:ptCount val="12"/>
                <c:pt idx="0">
                  <c:v>2578</c:v>
                </c:pt>
                <c:pt idx="1">
                  <c:v>2581</c:v>
                </c:pt>
                <c:pt idx="2">
                  <c:v>2583</c:v>
                </c:pt>
                <c:pt idx="3">
                  <c:v>2590</c:v>
                </c:pt>
                <c:pt idx="4">
                  <c:v>2523</c:v>
                </c:pt>
                <c:pt idx="5">
                  <c:v>2520</c:v>
                </c:pt>
                <c:pt idx="6">
                  <c:v>2539</c:v>
                </c:pt>
                <c:pt idx="7">
                  <c:v>2535</c:v>
                </c:pt>
                <c:pt idx="8">
                  <c:v>2464</c:v>
                </c:pt>
                <c:pt idx="9">
                  <c:v>2479</c:v>
                </c:pt>
                <c:pt idx="10">
                  <c:v>2475</c:v>
                </c:pt>
                <c:pt idx="11">
                  <c:v>2551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0C-433B-B82F-064731D86C81}"/>
            </c:ext>
          </c:extLst>
        </c:ser>
        <c:ser>
          <c:idx val="4"/>
          <c:order val="4"/>
          <c:tx>
            <c:strRef>
              <c:f>'Statewide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17-18'!$B$13:$M$13</c:f>
              <c:numCache>
                <c:formatCode>#,##0</c:formatCode>
                <c:ptCount val="12"/>
                <c:pt idx="0">
                  <c:v>1040</c:v>
                </c:pt>
                <c:pt idx="1">
                  <c:v>1058</c:v>
                </c:pt>
                <c:pt idx="2">
                  <c:v>1064</c:v>
                </c:pt>
                <c:pt idx="3">
                  <c:v>1004</c:v>
                </c:pt>
                <c:pt idx="4">
                  <c:v>1022</c:v>
                </c:pt>
                <c:pt idx="5">
                  <c:v>1085</c:v>
                </c:pt>
                <c:pt idx="6">
                  <c:v>1072</c:v>
                </c:pt>
                <c:pt idx="7">
                  <c:v>1054</c:v>
                </c:pt>
                <c:pt idx="8">
                  <c:v>1040</c:v>
                </c:pt>
                <c:pt idx="9">
                  <c:v>1067</c:v>
                </c:pt>
                <c:pt idx="10">
                  <c:v>1055</c:v>
                </c:pt>
                <c:pt idx="11">
                  <c:v>1009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0C-433B-B82F-064731D86C81}"/>
            </c:ext>
          </c:extLst>
        </c:ser>
        <c:ser>
          <c:idx val="5"/>
          <c:order val="5"/>
          <c:tx>
            <c:strRef>
              <c:f>'Statewide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17-18'!$B$14:$M$14</c:f>
              <c:numCache>
                <c:formatCode>#,##0</c:formatCode>
                <c:ptCount val="12"/>
                <c:pt idx="0">
                  <c:v>766</c:v>
                </c:pt>
                <c:pt idx="1">
                  <c:v>771</c:v>
                </c:pt>
                <c:pt idx="2">
                  <c:v>722</c:v>
                </c:pt>
                <c:pt idx="3">
                  <c:v>719</c:v>
                </c:pt>
                <c:pt idx="4">
                  <c:v>703</c:v>
                </c:pt>
                <c:pt idx="5">
                  <c:v>694</c:v>
                </c:pt>
                <c:pt idx="6">
                  <c:v>696</c:v>
                </c:pt>
                <c:pt idx="7">
                  <c:v>686</c:v>
                </c:pt>
                <c:pt idx="8">
                  <c:v>676</c:v>
                </c:pt>
                <c:pt idx="9">
                  <c:v>660</c:v>
                </c:pt>
                <c:pt idx="10">
                  <c:v>664</c:v>
                </c:pt>
                <c:pt idx="11">
                  <c:v>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0C-433B-B82F-064731D86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51200"/>
        <c:axId val="135108224"/>
      </c:lineChart>
      <c:dateAx>
        <c:axId val="136051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5108224"/>
        <c:crosses val="autoZero"/>
        <c:auto val="1"/>
        <c:lblOffset val="100"/>
        <c:baseTimeUnit val="months"/>
      </c:dateAx>
      <c:valAx>
        <c:axId val="135108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60512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72981614708231"/>
          <c:y val="8.1605971128608928E-2"/>
          <c:w val="0.15267785771382894"/>
          <c:h val="0.91839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0909759834933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4187897413516154E-2"/>
          <c:w val="0.77915566727963459"/>
          <c:h val="0.88867075218369063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17-18'!$B$9:$M$9</c:f>
              <c:numCache>
                <c:formatCode>#,##0</c:formatCode>
                <c:ptCount val="12"/>
                <c:pt idx="0">
                  <c:v>171</c:v>
                </c:pt>
                <c:pt idx="1">
                  <c:v>172</c:v>
                </c:pt>
                <c:pt idx="2">
                  <c:v>171</c:v>
                </c:pt>
                <c:pt idx="3">
                  <c:v>169</c:v>
                </c:pt>
                <c:pt idx="4">
                  <c:v>170</c:v>
                </c:pt>
                <c:pt idx="5">
                  <c:v>167</c:v>
                </c:pt>
                <c:pt idx="6">
                  <c:v>170</c:v>
                </c:pt>
                <c:pt idx="7">
                  <c:v>166</c:v>
                </c:pt>
                <c:pt idx="8">
                  <c:v>165</c:v>
                </c:pt>
                <c:pt idx="9">
                  <c:v>168</c:v>
                </c:pt>
                <c:pt idx="10">
                  <c:v>166</c:v>
                </c:pt>
                <c:pt idx="11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2-4A55-97B7-8BE83461A9E8}"/>
            </c:ext>
          </c:extLst>
        </c:ser>
        <c:ser>
          <c:idx val="1"/>
          <c:order val="1"/>
          <c:tx>
            <c:strRef>
              <c:f>'Circuit 3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17-18'!$B$10:$M$10</c:f>
              <c:numCache>
                <c:formatCode>#,##0</c:formatCode>
                <c:ptCount val="12"/>
                <c:pt idx="0">
                  <c:v>143</c:v>
                </c:pt>
                <c:pt idx="1">
                  <c:v>143</c:v>
                </c:pt>
                <c:pt idx="2">
                  <c:v>142</c:v>
                </c:pt>
                <c:pt idx="3">
                  <c:v>140</c:v>
                </c:pt>
                <c:pt idx="4">
                  <c:v>141</c:v>
                </c:pt>
                <c:pt idx="5">
                  <c:v>138</c:v>
                </c:pt>
                <c:pt idx="6">
                  <c:v>142</c:v>
                </c:pt>
                <c:pt idx="7">
                  <c:v>139</c:v>
                </c:pt>
                <c:pt idx="8">
                  <c:v>138</c:v>
                </c:pt>
                <c:pt idx="9">
                  <c:v>141</c:v>
                </c:pt>
                <c:pt idx="10">
                  <c:v>139</c:v>
                </c:pt>
                <c:pt idx="11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2-4A55-97B7-8BE83461A9E8}"/>
            </c:ext>
          </c:extLst>
        </c:ser>
        <c:ser>
          <c:idx val="2"/>
          <c:order val="2"/>
          <c:tx>
            <c:strRef>
              <c:f>'Circuit 3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17-18'!$B$11:$M$11</c:f>
              <c:numCache>
                <c:formatCode>#,##0</c:formatCode>
                <c:ptCount val="12"/>
                <c:pt idx="0">
                  <c:v>130</c:v>
                </c:pt>
                <c:pt idx="1">
                  <c:v>125</c:v>
                </c:pt>
                <c:pt idx="2">
                  <c:v>121</c:v>
                </c:pt>
                <c:pt idx="3">
                  <c:v>118</c:v>
                </c:pt>
                <c:pt idx="4">
                  <c:v>122</c:v>
                </c:pt>
                <c:pt idx="5">
                  <c:v>113</c:v>
                </c:pt>
                <c:pt idx="6">
                  <c:v>111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115</c:v>
                </c:pt>
                <c:pt idx="1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2-4A55-97B7-8BE83461A9E8}"/>
            </c:ext>
          </c:extLst>
        </c:ser>
        <c:ser>
          <c:idx val="3"/>
          <c:order val="3"/>
          <c:tx>
            <c:strRef>
              <c:f>'Circuit 3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17-18'!$B$12:$M$12</c:f>
              <c:numCache>
                <c:formatCode>#,##0</c:formatCode>
                <c:ptCount val="12"/>
                <c:pt idx="0">
                  <c:v>13</c:v>
                </c:pt>
                <c:pt idx="1">
                  <c:v>18</c:v>
                </c:pt>
                <c:pt idx="2">
                  <c:v>21</c:v>
                </c:pt>
                <c:pt idx="3">
                  <c:v>22</c:v>
                </c:pt>
                <c:pt idx="4">
                  <c:v>19</c:v>
                </c:pt>
                <c:pt idx="5">
                  <c:v>25</c:v>
                </c:pt>
                <c:pt idx="6">
                  <c:v>31</c:v>
                </c:pt>
                <c:pt idx="7">
                  <c:v>27</c:v>
                </c:pt>
                <c:pt idx="8">
                  <c:v>26</c:v>
                </c:pt>
                <c:pt idx="9">
                  <c:v>29</c:v>
                </c:pt>
                <c:pt idx="10">
                  <c:v>24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A2-4A55-97B7-8BE83461A9E8}"/>
            </c:ext>
          </c:extLst>
        </c:ser>
        <c:ser>
          <c:idx val="4"/>
          <c:order val="4"/>
          <c:tx>
            <c:strRef>
              <c:f>'Circuit 3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17-18'!$B$13:$M$13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A2-4A55-97B7-8BE83461A9E8}"/>
            </c:ext>
          </c:extLst>
        </c:ser>
        <c:ser>
          <c:idx val="5"/>
          <c:order val="5"/>
          <c:tx>
            <c:strRef>
              <c:f>'Circuit 3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17-18'!$B$14:$M$14</c:f>
              <c:numCache>
                <c:formatCode>#,##0</c:formatCode>
                <c:ptCount val="12"/>
                <c:pt idx="0">
                  <c:v>28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28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A2-4A55-97B7-8BE83461A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6272"/>
        <c:axId val="139795200"/>
      </c:lineChart>
      <c:dateAx>
        <c:axId val="140726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95200"/>
        <c:crosses val="autoZero"/>
        <c:auto val="1"/>
        <c:lblOffset val="100"/>
        <c:baseTimeUnit val="months"/>
      </c:dateAx>
      <c:valAx>
        <c:axId val="1397952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07262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46695315676746"/>
          <c:y val="4.1099354768153989E-2"/>
          <c:w val="0.15253301068580299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3564888565229922"/>
          <c:y val="3.53983486439195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6981699345075E-2"/>
          <c:y val="4.3667727374786115E-2"/>
          <c:w val="0.7829245437554242"/>
          <c:h val="0.85780069526707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3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3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17-18'!$B$17:$M$17</c:f>
              <c:numCache>
                <c:formatCode>#,##0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3-41CC-B9F6-5CF6659CB9B1}"/>
            </c:ext>
          </c:extLst>
        </c:ser>
        <c:ser>
          <c:idx val="1"/>
          <c:order val="1"/>
          <c:tx>
            <c:strRef>
              <c:f>'Circuit 3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3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3 Data FY 17-18'!$B$18:$M$18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3-41CC-B9F6-5CF6659CB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26784"/>
        <c:axId val="140534912"/>
      </c:barChart>
      <c:dateAx>
        <c:axId val="140726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534912"/>
        <c:crosses val="autoZero"/>
        <c:auto val="1"/>
        <c:lblOffset val="100"/>
        <c:baseTimeUnit val="months"/>
      </c:dateAx>
      <c:valAx>
        <c:axId val="140534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72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97655212690314"/>
          <c:y val="0.15513670166229221"/>
          <c:w val="0.16402351238410054"/>
          <c:h val="0.7267035761154855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0516842909087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107613926221495E-2"/>
          <c:y val="2.1189304461942258E-2"/>
          <c:w val="0.7716194646816823"/>
          <c:h val="0.95762139107611544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17-18'!$B$2:$M$2</c:f>
              <c:numCache>
                <c:formatCode>#,##0</c:formatCode>
                <c:ptCount val="12"/>
                <c:pt idx="0">
                  <c:v>1468</c:v>
                </c:pt>
                <c:pt idx="1">
                  <c:v>1462</c:v>
                </c:pt>
                <c:pt idx="2">
                  <c:v>1434</c:v>
                </c:pt>
                <c:pt idx="3">
                  <c:v>1433</c:v>
                </c:pt>
                <c:pt idx="4">
                  <c:v>1445</c:v>
                </c:pt>
                <c:pt idx="5">
                  <c:v>1396</c:v>
                </c:pt>
                <c:pt idx="6">
                  <c:v>1410</c:v>
                </c:pt>
                <c:pt idx="7">
                  <c:v>1386</c:v>
                </c:pt>
                <c:pt idx="8">
                  <c:v>1401</c:v>
                </c:pt>
                <c:pt idx="9">
                  <c:v>1373</c:v>
                </c:pt>
                <c:pt idx="10">
                  <c:v>1400</c:v>
                </c:pt>
                <c:pt idx="11">
                  <c:v>1403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F-47A2-A414-F41C20545FE1}"/>
            </c:ext>
          </c:extLst>
        </c:ser>
        <c:ser>
          <c:idx val="1"/>
          <c:order val="1"/>
          <c:tx>
            <c:strRef>
              <c:f>'Circuit 4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17-18'!$B$3:$M$3</c:f>
              <c:numCache>
                <c:formatCode>#,##0</c:formatCode>
                <c:ptCount val="12"/>
                <c:pt idx="0">
                  <c:v>1091</c:v>
                </c:pt>
                <c:pt idx="1">
                  <c:v>1099</c:v>
                </c:pt>
                <c:pt idx="2">
                  <c:v>1079</c:v>
                </c:pt>
                <c:pt idx="3">
                  <c:v>1134</c:v>
                </c:pt>
                <c:pt idx="4">
                  <c:v>1154</c:v>
                </c:pt>
                <c:pt idx="5">
                  <c:v>1115</c:v>
                </c:pt>
                <c:pt idx="6">
                  <c:v>1104</c:v>
                </c:pt>
                <c:pt idx="7">
                  <c:v>1113</c:v>
                </c:pt>
                <c:pt idx="8">
                  <c:v>1134</c:v>
                </c:pt>
                <c:pt idx="9">
                  <c:v>1138</c:v>
                </c:pt>
                <c:pt idx="10">
                  <c:v>1108</c:v>
                </c:pt>
                <c:pt idx="11">
                  <c:v>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F-47A2-A414-F41C20545FE1}"/>
            </c:ext>
          </c:extLst>
        </c:ser>
        <c:ser>
          <c:idx val="2"/>
          <c:order val="2"/>
          <c:tx>
            <c:strRef>
              <c:f>'Circuit 4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17-18'!$B$4:$M$4</c:f>
              <c:numCache>
                <c:formatCode>#,##0</c:formatCode>
                <c:ptCount val="12"/>
                <c:pt idx="0">
                  <c:v>639</c:v>
                </c:pt>
                <c:pt idx="1">
                  <c:v>660</c:v>
                </c:pt>
                <c:pt idx="2">
                  <c:v>656</c:v>
                </c:pt>
                <c:pt idx="3">
                  <c:v>669</c:v>
                </c:pt>
                <c:pt idx="4">
                  <c:v>689</c:v>
                </c:pt>
                <c:pt idx="5">
                  <c:v>659</c:v>
                </c:pt>
                <c:pt idx="6">
                  <c:v>671</c:v>
                </c:pt>
                <c:pt idx="7">
                  <c:v>679</c:v>
                </c:pt>
                <c:pt idx="8">
                  <c:v>702</c:v>
                </c:pt>
                <c:pt idx="9">
                  <c:v>701</c:v>
                </c:pt>
                <c:pt idx="10">
                  <c:v>698</c:v>
                </c:pt>
                <c:pt idx="11">
                  <c:v>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F-47A2-A414-F41C20545FE1}"/>
            </c:ext>
          </c:extLst>
        </c:ser>
        <c:ser>
          <c:idx val="3"/>
          <c:order val="3"/>
          <c:tx>
            <c:strRef>
              <c:f>'Circuit 4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17-18'!$B$5:$M$5</c:f>
              <c:numCache>
                <c:formatCode>#,##0</c:formatCode>
                <c:ptCount val="12"/>
                <c:pt idx="0">
                  <c:v>451</c:v>
                </c:pt>
                <c:pt idx="1">
                  <c:v>437</c:v>
                </c:pt>
                <c:pt idx="2">
                  <c:v>422</c:v>
                </c:pt>
                <c:pt idx="3">
                  <c:v>464</c:v>
                </c:pt>
                <c:pt idx="4">
                  <c:v>465</c:v>
                </c:pt>
                <c:pt idx="5">
                  <c:v>456</c:v>
                </c:pt>
                <c:pt idx="6">
                  <c:v>431</c:v>
                </c:pt>
                <c:pt idx="7">
                  <c:v>432</c:v>
                </c:pt>
                <c:pt idx="8">
                  <c:v>432</c:v>
                </c:pt>
                <c:pt idx="9">
                  <c:v>434</c:v>
                </c:pt>
                <c:pt idx="10">
                  <c:v>409</c:v>
                </c:pt>
                <c:pt idx="11">
                  <c:v>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7F-47A2-A414-F41C20545FE1}"/>
            </c:ext>
          </c:extLst>
        </c:ser>
        <c:ser>
          <c:idx val="4"/>
          <c:order val="4"/>
          <c:tx>
            <c:strRef>
              <c:f>'Circuit 4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17-18'!$B$6:$M$6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7F-47A2-A414-F41C20545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54656"/>
        <c:axId val="140537216"/>
      </c:lineChart>
      <c:dateAx>
        <c:axId val="141254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537216"/>
        <c:crosses val="autoZero"/>
        <c:auto val="1"/>
        <c:lblOffset val="100"/>
        <c:baseTimeUnit val="months"/>
      </c:dateAx>
      <c:valAx>
        <c:axId val="1405372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2546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92017255068541"/>
          <c:y val="6.2861439195100621E-2"/>
          <c:w val="0.15205156797596833"/>
          <c:h val="0.93713856644208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150069030388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163384532255218E-2"/>
          <c:y val="3.4426417628029053E-2"/>
          <c:w val="0.80064157053596474"/>
          <c:h val="0.88789403650125132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17-18'!$B$9:$M$9</c:f>
              <c:numCache>
                <c:formatCode>#,##0</c:formatCode>
                <c:ptCount val="12"/>
                <c:pt idx="0">
                  <c:v>556</c:v>
                </c:pt>
                <c:pt idx="1">
                  <c:v>572</c:v>
                </c:pt>
                <c:pt idx="2">
                  <c:v>559</c:v>
                </c:pt>
                <c:pt idx="3">
                  <c:v>501</c:v>
                </c:pt>
                <c:pt idx="4">
                  <c:v>443</c:v>
                </c:pt>
                <c:pt idx="5">
                  <c:v>423</c:v>
                </c:pt>
                <c:pt idx="6">
                  <c:v>450</c:v>
                </c:pt>
                <c:pt idx="7">
                  <c:v>440</c:v>
                </c:pt>
                <c:pt idx="8">
                  <c:v>438</c:v>
                </c:pt>
                <c:pt idx="9">
                  <c:v>439</c:v>
                </c:pt>
                <c:pt idx="10">
                  <c:v>444</c:v>
                </c:pt>
                <c:pt idx="11">
                  <c:v>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0-4CF8-B6B8-A008075FD8E7}"/>
            </c:ext>
          </c:extLst>
        </c:ser>
        <c:ser>
          <c:idx val="1"/>
          <c:order val="1"/>
          <c:tx>
            <c:strRef>
              <c:f>'Circuit 4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17-18'!$B$10:$M$10</c:f>
              <c:numCache>
                <c:formatCode>#,##0</c:formatCode>
                <c:ptCount val="12"/>
                <c:pt idx="0">
                  <c:v>542</c:v>
                </c:pt>
                <c:pt idx="1">
                  <c:v>558</c:v>
                </c:pt>
                <c:pt idx="2">
                  <c:v>548</c:v>
                </c:pt>
                <c:pt idx="3">
                  <c:v>491</c:v>
                </c:pt>
                <c:pt idx="4">
                  <c:v>433</c:v>
                </c:pt>
                <c:pt idx="5">
                  <c:v>413</c:v>
                </c:pt>
                <c:pt idx="6">
                  <c:v>440</c:v>
                </c:pt>
                <c:pt idx="7">
                  <c:v>431</c:v>
                </c:pt>
                <c:pt idx="8">
                  <c:v>429</c:v>
                </c:pt>
                <c:pt idx="9">
                  <c:v>430</c:v>
                </c:pt>
                <c:pt idx="10">
                  <c:v>435</c:v>
                </c:pt>
                <c:pt idx="11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0-4CF8-B6B8-A008075FD8E7}"/>
            </c:ext>
          </c:extLst>
        </c:ser>
        <c:ser>
          <c:idx val="2"/>
          <c:order val="2"/>
          <c:tx>
            <c:strRef>
              <c:f>'Circuit 4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17-18'!$B$11:$M$11</c:f>
              <c:numCache>
                <c:formatCode>#,##0</c:formatCode>
                <c:ptCount val="12"/>
                <c:pt idx="0">
                  <c:v>319</c:v>
                </c:pt>
                <c:pt idx="1">
                  <c:v>321</c:v>
                </c:pt>
                <c:pt idx="2">
                  <c:v>303</c:v>
                </c:pt>
                <c:pt idx="3">
                  <c:v>310</c:v>
                </c:pt>
                <c:pt idx="4">
                  <c:v>320</c:v>
                </c:pt>
                <c:pt idx="5">
                  <c:v>317</c:v>
                </c:pt>
                <c:pt idx="6">
                  <c:v>326</c:v>
                </c:pt>
                <c:pt idx="7">
                  <c:v>325</c:v>
                </c:pt>
                <c:pt idx="8">
                  <c:v>337</c:v>
                </c:pt>
                <c:pt idx="9">
                  <c:v>342</c:v>
                </c:pt>
                <c:pt idx="10">
                  <c:v>356</c:v>
                </c:pt>
                <c:pt idx="11">
                  <c:v>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D0-4CF8-B6B8-A008075FD8E7}"/>
            </c:ext>
          </c:extLst>
        </c:ser>
        <c:ser>
          <c:idx val="3"/>
          <c:order val="3"/>
          <c:tx>
            <c:strRef>
              <c:f>'Circuit 4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17-18'!$B$12:$M$12</c:f>
              <c:numCache>
                <c:formatCode>#,##0</c:formatCode>
                <c:ptCount val="12"/>
                <c:pt idx="0">
                  <c:v>223</c:v>
                </c:pt>
                <c:pt idx="1">
                  <c:v>237</c:v>
                </c:pt>
                <c:pt idx="2">
                  <c:v>245</c:v>
                </c:pt>
                <c:pt idx="3">
                  <c:v>181</c:v>
                </c:pt>
                <c:pt idx="4">
                  <c:v>113</c:v>
                </c:pt>
                <c:pt idx="5">
                  <c:v>96</c:v>
                </c:pt>
                <c:pt idx="6">
                  <c:v>114</c:v>
                </c:pt>
                <c:pt idx="7">
                  <c:v>106</c:v>
                </c:pt>
                <c:pt idx="8">
                  <c:v>92</c:v>
                </c:pt>
                <c:pt idx="9">
                  <c:v>88</c:v>
                </c:pt>
                <c:pt idx="10">
                  <c:v>79</c:v>
                </c:pt>
                <c:pt idx="11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D0-4CF8-B6B8-A008075FD8E7}"/>
            </c:ext>
          </c:extLst>
        </c:ser>
        <c:ser>
          <c:idx val="4"/>
          <c:order val="4"/>
          <c:tx>
            <c:strRef>
              <c:f>'Circuit 4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17-18'!$B$13:$M$13</c:f>
              <c:numCache>
                <c:formatCode>General</c:formatCode>
                <c:ptCount val="12"/>
                <c:pt idx="0">
                  <c:v>157</c:v>
                </c:pt>
                <c:pt idx="1">
                  <c:v>164</c:v>
                </c:pt>
                <c:pt idx="2">
                  <c:v>99</c:v>
                </c:pt>
                <c:pt idx="3">
                  <c:v>40</c:v>
                </c:pt>
                <c:pt idx="4">
                  <c:v>33</c:v>
                </c:pt>
                <c:pt idx="5">
                  <c:v>36</c:v>
                </c:pt>
                <c:pt idx="6">
                  <c:v>25</c:v>
                </c:pt>
                <c:pt idx="7">
                  <c:v>28</c:v>
                </c:pt>
                <c:pt idx="8">
                  <c:v>27</c:v>
                </c:pt>
                <c:pt idx="9">
                  <c:v>25</c:v>
                </c:pt>
                <c:pt idx="10">
                  <c:v>19</c:v>
                </c:pt>
                <c:pt idx="1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D0-4CF8-B6B8-A008075FD8E7}"/>
            </c:ext>
          </c:extLst>
        </c:ser>
        <c:ser>
          <c:idx val="5"/>
          <c:order val="5"/>
          <c:tx>
            <c:strRef>
              <c:f>'Circuit 4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17-18'!$B$14:$M$14</c:f>
              <c:numCache>
                <c:formatCode>#,##0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D0-4CF8-B6B8-A008075FD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7808"/>
        <c:axId val="140539520"/>
      </c:lineChart>
      <c:dateAx>
        <c:axId val="140727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539520"/>
        <c:crosses val="autoZero"/>
        <c:auto val="1"/>
        <c:lblOffset val="100"/>
        <c:baseTimeUnit val="months"/>
      </c:dateAx>
      <c:valAx>
        <c:axId val="1405395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07278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74752577893086"/>
          <c:y val="9.9857283464566932E-2"/>
          <c:w val="0.1592524742210692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76732245535782018"/>
          <c:y val="6.944444444444444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91868048601578E-2"/>
          <c:y val="2.4693788276465442E-2"/>
          <c:w val="0.80934267428275453"/>
          <c:h val="0.95223780621172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4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4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17-18'!$B$17:$M$17</c:f>
              <c:numCache>
                <c:formatCode>#,##0</c:formatCode>
                <c:ptCount val="12"/>
                <c:pt idx="0">
                  <c:v>1</c:v>
                </c:pt>
                <c:pt idx="1">
                  <c:v>16</c:v>
                </c:pt>
                <c:pt idx="2">
                  <c:v>0</c:v>
                </c:pt>
                <c:pt idx="3">
                  <c:v>10</c:v>
                </c:pt>
                <c:pt idx="4">
                  <c:v>17</c:v>
                </c:pt>
                <c:pt idx="5">
                  <c:v>5</c:v>
                </c:pt>
                <c:pt idx="6">
                  <c:v>24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7-4308-A40B-82C3EF295D1C}"/>
            </c:ext>
          </c:extLst>
        </c:ser>
        <c:ser>
          <c:idx val="1"/>
          <c:order val="1"/>
          <c:tx>
            <c:strRef>
              <c:f>'Circuit 4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4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4 Data FY 17-18'!$B$18:$M$18</c:f>
              <c:numCache>
                <c:formatCode>#,##0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75</c:v>
                </c:pt>
                <c:pt idx="3">
                  <c:v>75</c:v>
                </c:pt>
                <c:pt idx="4">
                  <c:v>17</c:v>
                </c:pt>
                <c:pt idx="5">
                  <c:v>5</c:v>
                </c:pt>
                <c:pt idx="6">
                  <c:v>24</c:v>
                </c:pt>
                <c:pt idx="7">
                  <c:v>15</c:v>
                </c:pt>
                <c:pt idx="8">
                  <c:v>13</c:v>
                </c:pt>
                <c:pt idx="9">
                  <c:v>15</c:v>
                </c:pt>
                <c:pt idx="10">
                  <c:v>21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97-4308-A40B-82C3EF295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56192"/>
        <c:axId val="141172736"/>
      </c:barChart>
      <c:dateAx>
        <c:axId val="141256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72736"/>
        <c:crosses val="autoZero"/>
        <c:auto val="1"/>
        <c:lblOffset val="100"/>
        <c:baseTimeUnit val="months"/>
      </c:dateAx>
      <c:valAx>
        <c:axId val="141172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25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9474256959491"/>
          <c:y val="0.12089805535671677"/>
          <c:w val="0.15060525743040509"/>
          <c:h val="0.7058017179670722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84329343225162"/>
          <c:y val="2.90545713035870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763672398093098E-2"/>
          <c:w val="0.77573453199823861"/>
          <c:h val="0.87702662167229095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17-18'!$B$2:$M$2</c:f>
              <c:numCache>
                <c:formatCode>#,##0</c:formatCode>
                <c:ptCount val="12"/>
                <c:pt idx="0">
                  <c:v>2166</c:v>
                </c:pt>
                <c:pt idx="1">
                  <c:v>2165</c:v>
                </c:pt>
                <c:pt idx="2">
                  <c:v>2138</c:v>
                </c:pt>
                <c:pt idx="3">
                  <c:v>2158</c:v>
                </c:pt>
                <c:pt idx="4">
                  <c:v>2212</c:v>
                </c:pt>
                <c:pt idx="5">
                  <c:v>2166</c:v>
                </c:pt>
                <c:pt idx="6">
                  <c:v>2170</c:v>
                </c:pt>
                <c:pt idx="7">
                  <c:v>2154</c:v>
                </c:pt>
                <c:pt idx="8">
                  <c:v>2139</c:v>
                </c:pt>
                <c:pt idx="9">
                  <c:v>2177</c:v>
                </c:pt>
                <c:pt idx="10">
                  <c:v>2172</c:v>
                </c:pt>
                <c:pt idx="11">
                  <c:v>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5-4D6A-84FB-5DA8CBB1972D}"/>
            </c:ext>
          </c:extLst>
        </c:ser>
        <c:ser>
          <c:idx val="1"/>
          <c:order val="1"/>
          <c:tx>
            <c:strRef>
              <c:f>'Circuit 5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17-18'!$B$3:$M$3</c:f>
              <c:numCache>
                <c:formatCode>#,##0</c:formatCode>
                <c:ptCount val="12"/>
                <c:pt idx="0">
                  <c:v>1553</c:v>
                </c:pt>
                <c:pt idx="1">
                  <c:v>1537</c:v>
                </c:pt>
                <c:pt idx="2">
                  <c:v>1548</c:v>
                </c:pt>
                <c:pt idx="3">
                  <c:v>1566</c:v>
                </c:pt>
                <c:pt idx="4">
                  <c:v>1622</c:v>
                </c:pt>
                <c:pt idx="5">
                  <c:v>1614</c:v>
                </c:pt>
                <c:pt idx="6">
                  <c:v>1598</c:v>
                </c:pt>
                <c:pt idx="7">
                  <c:v>1581</c:v>
                </c:pt>
                <c:pt idx="8">
                  <c:v>1581</c:v>
                </c:pt>
                <c:pt idx="9">
                  <c:v>1578</c:v>
                </c:pt>
                <c:pt idx="10">
                  <c:v>1591</c:v>
                </c:pt>
                <c:pt idx="11">
                  <c:v>1587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5-4D6A-84FB-5DA8CBB1972D}"/>
            </c:ext>
          </c:extLst>
        </c:ser>
        <c:ser>
          <c:idx val="2"/>
          <c:order val="2"/>
          <c:tx>
            <c:strRef>
              <c:f>'Circuit 5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17-18'!$B$4:$M$4</c:f>
              <c:numCache>
                <c:formatCode>#,##0</c:formatCode>
                <c:ptCount val="12"/>
                <c:pt idx="0">
                  <c:v>1339</c:v>
                </c:pt>
                <c:pt idx="1">
                  <c:v>1342</c:v>
                </c:pt>
                <c:pt idx="2">
                  <c:v>1338</c:v>
                </c:pt>
                <c:pt idx="3">
                  <c:v>1374</c:v>
                </c:pt>
                <c:pt idx="4">
                  <c:v>1426</c:v>
                </c:pt>
                <c:pt idx="5">
                  <c:v>1384</c:v>
                </c:pt>
                <c:pt idx="6">
                  <c:v>1379</c:v>
                </c:pt>
                <c:pt idx="7">
                  <c:v>1395</c:v>
                </c:pt>
                <c:pt idx="8">
                  <c:v>1381</c:v>
                </c:pt>
                <c:pt idx="9">
                  <c:v>1374</c:v>
                </c:pt>
                <c:pt idx="10">
                  <c:v>1359</c:v>
                </c:pt>
                <c:pt idx="11">
                  <c:v>1342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F5-4D6A-84FB-5DA8CBB1972D}"/>
            </c:ext>
          </c:extLst>
        </c:ser>
        <c:ser>
          <c:idx val="3"/>
          <c:order val="3"/>
          <c:tx>
            <c:strRef>
              <c:f>'Circuit 5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17-18'!$B$5:$M$5</c:f>
              <c:numCache>
                <c:formatCode>#,##0</c:formatCode>
                <c:ptCount val="12"/>
                <c:pt idx="0">
                  <c:v>200</c:v>
                </c:pt>
                <c:pt idx="1">
                  <c:v>193</c:v>
                </c:pt>
                <c:pt idx="2">
                  <c:v>201</c:v>
                </c:pt>
                <c:pt idx="3">
                  <c:v>185</c:v>
                </c:pt>
                <c:pt idx="4">
                  <c:v>182</c:v>
                </c:pt>
                <c:pt idx="5">
                  <c:v>219</c:v>
                </c:pt>
                <c:pt idx="6">
                  <c:v>201</c:v>
                </c:pt>
                <c:pt idx="7">
                  <c:v>180</c:v>
                </c:pt>
                <c:pt idx="8">
                  <c:v>192</c:v>
                </c:pt>
                <c:pt idx="9">
                  <c:v>198</c:v>
                </c:pt>
                <c:pt idx="10">
                  <c:v>228</c:v>
                </c:pt>
                <c:pt idx="11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F5-4D6A-84FB-5DA8CBB1972D}"/>
            </c:ext>
          </c:extLst>
        </c:ser>
        <c:ser>
          <c:idx val="4"/>
          <c:order val="4"/>
          <c:tx>
            <c:strRef>
              <c:f>'Circuit 5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17-18'!$B$6:$M$6</c:f>
              <c:numCache>
                <c:formatCode>#,##0</c:formatCode>
                <c:ptCount val="12"/>
                <c:pt idx="0">
                  <c:v>14</c:v>
                </c:pt>
                <c:pt idx="1">
                  <c:v>2</c:v>
                </c:pt>
                <c:pt idx="2">
                  <c:v>9</c:v>
                </c:pt>
                <c:pt idx="3">
                  <c:v>7</c:v>
                </c:pt>
                <c:pt idx="4">
                  <c:v>14</c:v>
                </c:pt>
                <c:pt idx="5">
                  <c:v>11</c:v>
                </c:pt>
                <c:pt idx="6">
                  <c:v>18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F5-4D6A-84FB-5DA8CBB19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31520"/>
        <c:axId val="141175040"/>
      </c:lineChart>
      <c:dateAx>
        <c:axId val="141931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75040"/>
        <c:crosses val="autoZero"/>
        <c:auto val="1"/>
        <c:lblOffset val="100"/>
        <c:baseTimeUnit val="months"/>
      </c:dateAx>
      <c:valAx>
        <c:axId val="1411750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9315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67437379576094"/>
          <c:y val="5.6905347769028863E-2"/>
          <c:w val="0.14932562620423892"/>
          <c:h val="0.897560695538057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90697033405544"/>
          <c:y val="3.08641975308641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37435000675107E-2"/>
          <c:y val="3.4267036064936328E-2"/>
          <c:w val="0.77459396621846355"/>
          <c:h val="0.88841304559152323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17-18'!$B$9:$M$9</c:f>
              <c:numCache>
                <c:formatCode>#,##0</c:formatCode>
                <c:ptCount val="12"/>
                <c:pt idx="0">
                  <c:v>759</c:v>
                </c:pt>
                <c:pt idx="1">
                  <c:v>776</c:v>
                </c:pt>
                <c:pt idx="2">
                  <c:v>753</c:v>
                </c:pt>
                <c:pt idx="3">
                  <c:v>779</c:v>
                </c:pt>
                <c:pt idx="4">
                  <c:v>793</c:v>
                </c:pt>
                <c:pt idx="5">
                  <c:v>787</c:v>
                </c:pt>
                <c:pt idx="6">
                  <c:v>783</c:v>
                </c:pt>
                <c:pt idx="7">
                  <c:v>799</c:v>
                </c:pt>
                <c:pt idx="8">
                  <c:v>811</c:v>
                </c:pt>
                <c:pt idx="9">
                  <c:v>789</c:v>
                </c:pt>
                <c:pt idx="10">
                  <c:v>791</c:v>
                </c:pt>
                <c:pt idx="11">
                  <c:v>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E0-42CA-97D7-2FCBB2038546}"/>
            </c:ext>
          </c:extLst>
        </c:ser>
        <c:ser>
          <c:idx val="1"/>
          <c:order val="1"/>
          <c:tx>
            <c:strRef>
              <c:f>'Circuit 5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17-18'!$B$10:$M$10</c:f>
              <c:numCache>
                <c:formatCode>#,##0</c:formatCode>
                <c:ptCount val="12"/>
                <c:pt idx="0">
                  <c:v>613</c:v>
                </c:pt>
                <c:pt idx="1">
                  <c:v>631</c:v>
                </c:pt>
                <c:pt idx="2">
                  <c:v>625</c:v>
                </c:pt>
                <c:pt idx="3">
                  <c:v>651</c:v>
                </c:pt>
                <c:pt idx="4">
                  <c:v>665</c:v>
                </c:pt>
                <c:pt idx="5">
                  <c:v>659</c:v>
                </c:pt>
                <c:pt idx="6">
                  <c:v>657</c:v>
                </c:pt>
                <c:pt idx="7">
                  <c:v>674</c:v>
                </c:pt>
                <c:pt idx="8">
                  <c:v>685</c:v>
                </c:pt>
                <c:pt idx="9">
                  <c:v>663</c:v>
                </c:pt>
                <c:pt idx="10">
                  <c:v>664</c:v>
                </c:pt>
                <c:pt idx="11">
                  <c:v>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E0-42CA-97D7-2FCBB2038546}"/>
            </c:ext>
          </c:extLst>
        </c:ser>
        <c:ser>
          <c:idx val="2"/>
          <c:order val="2"/>
          <c:tx>
            <c:strRef>
              <c:f>'Circuit 5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17-18'!$B$11:$M$11</c:f>
              <c:numCache>
                <c:formatCode>#,##0</c:formatCode>
                <c:ptCount val="12"/>
                <c:pt idx="0">
                  <c:v>476</c:v>
                </c:pt>
                <c:pt idx="1">
                  <c:v>483</c:v>
                </c:pt>
                <c:pt idx="2">
                  <c:v>481</c:v>
                </c:pt>
                <c:pt idx="3">
                  <c:v>496</c:v>
                </c:pt>
                <c:pt idx="4">
                  <c:v>512</c:v>
                </c:pt>
                <c:pt idx="5">
                  <c:v>502</c:v>
                </c:pt>
                <c:pt idx="6">
                  <c:v>507</c:v>
                </c:pt>
                <c:pt idx="7">
                  <c:v>512</c:v>
                </c:pt>
                <c:pt idx="8">
                  <c:v>514</c:v>
                </c:pt>
                <c:pt idx="9">
                  <c:v>512</c:v>
                </c:pt>
                <c:pt idx="10">
                  <c:v>507</c:v>
                </c:pt>
                <c:pt idx="11">
                  <c:v>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E0-42CA-97D7-2FCBB2038546}"/>
            </c:ext>
          </c:extLst>
        </c:ser>
        <c:ser>
          <c:idx val="3"/>
          <c:order val="3"/>
          <c:tx>
            <c:strRef>
              <c:f>'Circuit 5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17-18'!$B$12:$M$12</c:f>
              <c:numCache>
                <c:formatCode>#,##0</c:formatCode>
                <c:ptCount val="12"/>
                <c:pt idx="0">
                  <c:v>137</c:v>
                </c:pt>
                <c:pt idx="1">
                  <c:v>148</c:v>
                </c:pt>
                <c:pt idx="2">
                  <c:v>144</c:v>
                </c:pt>
                <c:pt idx="3">
                  <c:v>155</c:v>
                </c:pt>
                <c:pt idx="4">
                  <c:v>153</c:v>
                </c:pt>
                <c:pt idx="5">
                  <c:v>157</c:v>
                </c:pt>
                <c:pt idx="6">
                  <c:v>150</c:v>
                </c:pt>
                <c:pt idx="7">
                  <c:v>162</c:v>
                </c:pt>
                <c:pt idx="8">
                  <c:v>171</c:v>
                </c:pt>
                <c:pt idx="9">
                  <c:v>151</c:v>
                </c:pt>
                <c:pt idx="10">
                  <c:v>157</c:v>
                </c:pt>
                <c:pt idx="11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E0-42CA-97D7-2FCBB2038546}"/>
            </c:ext>
          </c:extLst>
        </c:ser>
        <c:ser>
          <c:idx val="4"/>
          <c:order val="4"/>
          <c:tx>
            <c:strRef>
              <c:f>'Circuit 5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17-18'!$B$13:$M$13</c:f>
              <c:numCache>
                <c:formatCode>General</c:formatCode>
                <c:ptCount val="12"/>
                <c:pt idx="0">
                  <c:v>43</c:v>
                </c:pt>
                <c:pt idx="1">
                  <c:v>39</c:v>
                </c:pt>
                <c:pt idx="2">
                  <c:v>51</c:v>
                </c:pt>
                <c:pt idx="3">
                  <c:v>64</c:v>
                </c:pt>
                <c:pt idx="4">
                  <c:v>61</c:v>
                </c:pt>
                <c:pt idx="5">
                  <c:v>76</c:v>
                </c:pt>
                <c:pt idx="6">
                  <c:v>79</c:v>
                </c:pt>
                <c:pt idx="7">
                  <c:v>65</c:v>
                </c:pt>
                <c:pt idx="8">
                  <c:v>59</c:v>
                </c:pt>
                <c:pt idx="9">
                  <c:v>68</c:v>
                </c:pt>
                <c:pt idx="10">
                  <c:v>54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E0-42CA-97D7-2FCBB2038546}"/>
            </c:ext>
          </c:extLst>
        </c:ser>
        <c:ser>
          <c:idx val="5"/>
          <c:order val="5"/>
          <c:tx>
            <c:strRef>
              <c:f>'Circuit 5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17-18'!$B$14:$M$14</c:f>
              <c:numCache>
                <c:formatCode>#,##0</c:formatCode>
                <c:ptCount val="12"/>
                <c:pt idx="0">
                  <c:v>146</c:v>
                </c:pt>
                <c:pt idx="1">
                  <c:v>145</c:v>
                </c:pt>
                <c:pt idx="2">
                  <c:v>128</c:v>
                </c:pt>
                <c:pt idx="3">
                  <c:v>128</c:v>
                </c:pt>
                <c:pt idx="4">
                  <c:v>128</c:v>
                </c:pt>
                <c:pt idx="5">
                  <c:v>128</c:v>
                </c:pt>
                <c:pt idx="6">
                  <c:v>126</c:v>
                </c:pt>
                <c:pt idx="7">
                  <c:v>125</c:v>
                </c:pt>
                <c:pt idx="8">
                  <c:v>126</c:v>
                </c:pt>
                <c:pt idx="9">
                  <c:v>126</c:v>
                </c:pt>
                <c:pt idx="10">
                  <c:v>127</c:v>
                </c:pt>
                <c:pt idx="11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E0-42CA-97D7-2FCBB2038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32544"/>
        <c:axId val="141177344"/>
      </c:lineChart>
      <c:dateAx>
        <c:axId val="14193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77344"/>
        <c:crosses val="autoZero"/>
        <c:auto val="1"/>
        <c:lblOffset val="100"/>
        <c:baseTimeUnit val="months"/>
      </c:dateAx>
      <c:valAx>
        <c:axId val="141177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932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05582105705012"/>
          <c:y val="8.2049978127734027E-2"/>
          <c:w val="0.16694417894295005"/>
          <c:h val="0.8801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92666595866271"/>
          <c:y val="1.28719436386241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934428716641633E-2"/>
          <c:y val="6.484956485702445E-2"/>
          <c:w val="0.79577564339330908"/>
          <c:h val="0.80923387535137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5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5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17-18'!$B$17:$M$17</c:f>
              <c:numCache>
                <c:formatCode>#,##0</c:formatCode>
                <c:ptCount val="12"/>
                <c:pt idx="0">
                  <c:v>10</c:v>
                </c:pt>
                <c:pt idx="1">
                  <c:v>17</c:v>
                </c:pt>
                <c:pt idx="2">
                  <c:v>2</c:v>
                </c:pt>
                <c:pt idx="3">
                  <c:v>27</c:v>
                </c:pt>
                <c:pt idx="4">
                  <c:v>16</c:v>
                </c:pt>
                <c:pt idx="5">
                  <c:v>2</c:v>
                </c:pt>
                <c:pt idx="6">
                  <c:v>5</c:v>
                </c:pt>
                <c:pt idx="7">
                  <c:v>21</c:v>
                </c:pt>
                <c:pt idx="8">
                  <c:v>16</c:v>
                </c:pt>
                <c:pt idx="9">
                  <c:v>10</c:v>
                </c:pt>
                <c:pt idx="10">
                  <c:v>8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C-47AB-958A-5CFB41BE8369}"/>
            </c:ext>
          </c:extLst>
        </c:ser>
        <c:ser>
          <c:idx val="1"/>
          <c:order val="1"/>
          <c:tx>
            <c:strRef>
              <c:f>'Circuit 5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5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5 Data FY 17-18'!$B$18:$M$18</c:f>
              <c:numCache>
                <c:formatCode>#,##0</c:formatCode>
                <c:ptCount val="1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7</c:v>
                </c:pt>
                <c:pt idx="6">
                  <c:v>4</c:v>
                </c:pt>
                <c:pt idx="7">
                  <c:v>2</c:v>
                </c:pt>
                <c:pt idx="8">
                  <c:v>32</c:v>
                </c:pt>
                <c:pt idx="9">
                  <c:v>5</c:v>
                </c:pt>
                <c:pt idx="10">
                  <c:v>37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C-47AB-958A-5CFB41BE8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33056"/>
        <c:axId val="141179648"/>
      </c:barChart>
      <c:dateAx>
        <c:axId val="141933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79648"/>
        <c:crosses val="autoZero"/>
        <c:auto val="1"/>
        <c:lblOffset val="100"/>
        <c:baseTimeUnit val="months"/>
      </c:dateAx>
      <c:valAx>
        <c:axId val="141179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93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43481053307634"/>
          <c:y val="9.1310954551733658E-2"/>
          <c:w val="0.15895953757225434"/>
          <c:h val="0.8841276419394944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6.8793460066046655E-2"/>
          <c:y val="3.366961942257217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14510227225273E-2"/>
          <c:y val="3.7382221161748719E-2"/>
          <c:w val="0.76742232802295063"/>
          <c:h val="0.84583843686205895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17-18'!$B$2:$M$2</c:f>
              <c:numCache>
                <c:formatCode>#,##0</c:formatCode>
                <c:ptCount val="12"/>
                <c:pt idx="0">
                  <c:v>2694</c:v>
                </c:pt>
                <c:pt idx="1">
                  <c:v>2765</c:v>
                </c:pt>
                <c:pt idx="2">
                  <c:v>2769</c:v>
                </c:pt>
                <c:pt idx="3">
                  <c:v>2820</c:v>
                </c:pt>
                <c:pt idx="4">
                  <c:v>2828</c:v>
                </c:pt>
                <c:pt idx="5">
                  <c:v>2803</c:v>
                </c:pt>
                <c:pt idx="6">
                  <c:v>2799</c:v>
                </c:pt>
                <c:pt idx="7">
                  <c:v>2759</c:v>
                </c:pt>
                <c:pt idx="8">
                  <c:v>2807</c:v>
                </c:pt>
                <c:pt idx="9">
                  <c:v>2794</c:v>
                </c:pt>
                <c:pt idx="10">
                  <c:v>2826</c:v>
                </c:pt>
                <c:pt idx="11">
                  <c:v>2827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BB-48C5-A92B-53A5DEF9F3C1}"/>
            </c:ext>
          </c:extLst>
        </c:ser>
        <c:ser>
          <c:idx val="1"/>
          <c:order val="1"/>
          <c:tx>
            <c:strRef>
              <c:f>'Circuit 6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17-18'!$B$3:$M$3</c:f>
              <c:numCache>
                <c:formatCode>#,##0</c:formatCode>
                <c:ptCount val="12"/>
                <c:pt idx="0">
                  <c:v>1720</c:v>
                </c:pt>
                <c:pt idx="1">
                  <c:v>1716</c:v>
                </c:pt>
                <c:pt idx="2">
                  <c:v>1666</c:v>
                </c:pt>
                <c:pt idx="3">
                  <c:v>1683</c:v>
                </c:pt>
                <c:pt idx="4">
                  <c:v>1663</c:v>
                </c:pt>
                <c:pt idx="5">
                  <c:v>1642</c:v>
                </c:pt>
                <c:pt idx="6">
                  <c:v>1622</c:v>
                </c:pt>
                <c:pt idx="7">
                  <c:v>1653</c:v>
                </c:pt>
                <c:pt idx="8">
                  <c:v>1693</c:v>
                </c:pt>
                <c:pt idx="9">
                  <c:v>1688</c:v>
                </c:pt>
                <c:pt idx="10">
                  <c:v>1713</c:v>
                </c:pt>
                <c:pt idx="11">
                  <c:v>1780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B-48C5-A92B-53A5DEF9F3C1}"/>
            </c:ext>
          </c:extLst>
        </c:ser>
        <c:ser>
          <c:idx val="2"/>
          <c:order val="2"/>
          <c:tx>
            <c:strRef>
              <c:f>'Circuit 6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17-18'!$B$4:$M$4</c:f>
              <c:numCache>
                <c:formatCode>#,##0</c:formatCode>
                <c:ptCount val="12"/>
                <c:pt idx="0">
                  <c:v>1322</c:v>
                </c:pt>
                <c:pt idx="1">
                  <c:v>1361</c:v>
                </c:pt>
                <c:pt idx="2">
                  <c:v>1293</c:v>
                </c:pt>
                <c:pt idx="3">
                  <c:v>1305</c:v>
                </c:pt>
                <c:pt idx="4">
                  <c:v>1287</c:v>
                </c:pt>
                <c:pt idx="5">
                  <c:v>1309</c:v>
                </c:pt>
                <c:pt idx="6">
                  <c:v>1291</c:v>
                </c:pt>
                <c:pt idx="7">
                  <c:v>1284</c:v>
                </c:pt>
                <c:pt idx="8">
                  <c:v>1330</c:v>
                </c:pt>
                <c:pt idx="9">
                  <c:v>1339</c:v>
                </c:pt>
                <c:pt idx="10">
                  <c:v>1342</c:v>
                </c:pt>
                <c:pt idx="11">
                  <c:v>1357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BB-48C5-A92B-53A5DEF9F3C1}"/>
            </c:ext>
          </c:extLst>
        </c:ser>
        <c:ser>
          <c:idx val="3"/>
          <c:order val="3"/>
          <c:tx>
            <c:strRef>
              <c:f>'Circuit 6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17-18'!$B$5:$M$5</c:f>
              <c:numCache>
                <c:formatCode>#,##0</c:formatCode>
                <c:ptCount val="12"/>
                <c:pt idx="0">
                  <c:v>395</c:v>
                </c:pt>
                <c:pt idx="1">
                  <c:v>353</c:v>
                </c:pt>
                <c:pt idx="2">
                  <c:v>362</c:v>
                </c:pt>
                <c:pt idx="3">
                  <c:v>368</c:v>
                </c:pt>
                <c:pt idx="4">
                  <c:v>369</c:v>
                </c:pt>
                <c:pt idx="5">
                  <c:v>327</c:v>
                </c:pt>
                <c:pt idx="6">
                  <c:v>320</c:v>
                </c:pt>
                <c:pt idx="7">
                  <c:v>355</c:v>
                </c:pt>
                <c:pt idx="8">
                  <c:v>359</c:v>
                </c:pt>
                <c:pt idx="9">
                  <c:v>344</c:v>
                </c:pt>
                <c:pt idx="10">
                  <c:v>364</c:v>
                </c:pt>
                <c:pt idx="11">
                  <c:v>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BB-48C5-A92B-53A5DEF9F3C1}"/>
            </c:ext>
          </c:extLst>
        </c:ser>
        <c:ser>
          <c:idx val="4"/>
          <c:order val="4"/>
          <c:tx>
            <c:strRef>
              <c:f>'Circuit 6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17-18'!$B$6:$M$6</c:f>
              <c:numCache>
                <c:formatCode>#,##0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11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11</c:v>
                </c:pt>
                <c:pt idx="7">
                  <c:v>14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BB-48C5-A92B-53A5DEF9F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09888"/>
        <c:axId val="141968512"/>
      </c:lineChart>
      <c:dateAx>
        <c:axId val="14230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68512"/>
        <c:crosses val="autoZero"/>
        <c:auto val="1"/>
        <c:lblOffset val="100"/>
        <c:baseTimeUnit val="months"/>
      </c:dateAx>
      <c:valAx>
        <c:axId val="141968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23098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39267923879457"/>
          <c:y val="6.4432414698162729E-2"/>
          <c:w val="0.15660726619698853"/>
          <c:h val="0.91820647419072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015004627311758"/>
          <c:y val="3.15206692913385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4996121938658378E-2"/>
          <c:w val="0.81198650746691348"/>
          <c:h val="0.88603885507219404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17-18'!$B$9:$M$9</c:f>
              <c:numCache>
                <c:formatCode>#,##0</c:formatCode>
                <c:ptCount val="12"/>
                <c:pt idx="0">
                  <c:v>913</c:v>
                </c:pt>
                <c:pt idx="1">
                  <c:v>926</c:v>
                </c:pt>
                <c:pt idx="2">
                  <c:v>905</c:v>
                </c:pt>
                <c:pt idx="3">
                  <c:v>908</c:v>
                </c:pt>
                <c:pt idx="4">
                  <c:v>926</c:v>
                </c:pt>
                <c:pt idx="5">
                  <c:v>911</c:v>
                </c:pt>
                <c:pt idx="6">
                  <c:v>909</c:v>
                </c:pt>
                <c:pt idx="7">
                  <c:v>920</c:v>
                </c:pt>
                <c:pt idx="8">
                  <c:v>937</c:v>
                </c:pt>
                <c:pt idx="9">
                  <c:v>934</c:v>
                </c:pt>
                <c:pt idx="10">
                  <c:v>932</c:v>
                </c:pt>
                <c:pt idx="11">
                  <c:v>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A5-45CD-A25B-18FDCE9B0D62}"/>
            </c:ext>
          </c:extLst>
        </c:ser>
        <c:ser>
          <c:idx val="1"/>
          <c:order val="1"/>
          <c:tx>
            <c:strRef>
              <c:f>'Circuit 6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17-18'!$B$10:$M$10</c:f>
              <c:numCache>
                <c:formatCode>#,##0</c:formatCode>
                <c:ptCount val="12"/>
                <c:pt idx="0">
                  <c:v>794</c:v>
                </c:pt>
                <c:pt idx="1">
                  <c:v>799</c:v>
                </c:pt>
                <c:pt idx="2">
                  <c:v>775</c:v>
                </c:pt>
                <c:pt idx="3">
                  <c:v>779</c:v>
                </c:pt>
                <c:pt idx="4">
                  <c:v>797</c:v>
                </c:pt>
                <c:pt idx="5">
                  <c:v>793</c:v>
                </c:pt>
                <c:pt idx="6">
                  <c:v>788</c:v>
                </c:pt>
                <c:pt idx="7">
                  <c:v>798</c:v>
                </c:pt>
                <c:pt idx="8">
                  <c:v>822</c:v>
                </c:pt>
                <c:pt idx="9">
                  <c:v>819</c:v>
                </c:pt>
                <c:pt idx="10">
                  <c:v>813</c:v>
                </c:pt>
                <c:pt idx="11">
                  <c:v>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A5-45CD-A25B-18FDCE9B0D62}"/>
            </c:ext>
          </c:extLst>
        </c:ser>
        <c:ser>
          <c:idx val="2"/>
          <c:order val="2"/>
          <c:tx>
            <c:strRef>
              <c:f>'Circuit 6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17-18'!$B$11:$M$11</c:f>
              <c:numCache>
                <c:formatCode>#,##0</c:formatCode>
                <c:ptCount val="12"/>
                <c:pt idx="0">
                  <c:v>635</c:v>
                </c:pt>
                <c:pt idx="1">
                  <c:v>651</c:v>
                </c:pt>
                <c:pt idx="2">
                  <c:v>640</c:v>
                </c:pt>
                <c:pt idx="3">
                  <c:v>635</c:v>
                </c:pt>
                <c:pt idx="4">
                  <c:v>648</c:v>
                </c:pt>
                <c:pt idx="5">
                  <c:v>644</c:v>
                </c:pt>
                <c:pt idx="6">
                  <c:v>633</c:v>
                </c:pt>
                <c:pt idx="7">
                  <c:v>647</c:v>
                </c:pt>
                <c:pt idx="8">
                  <c:v>673</c:v>
                </c:pt>
                <c:pt idx="9">
                  <c:v>669</c:v>
                </c:pt>
                <c:pt idx="10">
                  <c:v>659</c:v>
                </c:pt>
                <c:pt idx="11">
                  <c:v>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A5-45CD-A25B-18FDCE9B0D62}"/>
            </c:ext>
          </c:extLst>
        </c:ser>
        <c:ser>
          <c:idx val="3"/>
          <c:order val="3"/>
          <c:tx>
            <c:strRef>
              <c:f>'Circuit 6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17-18'!$B$12:$M$12</c:f>
              <c:numCache>
                <c:formatCode>#,##0</c:formatCode>
                <c:ptCount val="12"/>
                <c:pt idx="0">
                  <c:v>159</c:v>
                </c:pt>
                <c:pt idx="1">
                  <c:v>148</c:v>
                </c:pt>
                <c:pt idx="2">
                  <c:v>135</c:v>
                </c:pt>
                <c:pt idx="3">
                  <c:v>144</c:v>
                </c:pt>
                <c:pt idx="4">
                  <c:v>149</c:v>
                </c:pt>
                <c:pt idx="5">
                  <c:v>149</c:v>
                </c:pt>
                <c:pt idx="6">
                  <c:v>155</c:v>
                </c:pt>
                <c:pt idx="7">
                  <c:v>151</c:v>
                </c:pt>
                <c:pt idx="8">
                  <c:v>149</c:v>
                </c:pt>
                <c:pt idx="9">
                  <c:v>150</c:v>
                </c:pt>
                <c:pt idx="10">
                  <c:v>154</c:v>
                </c:pt>
                <c:pt idx="11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A5-45CD-A25B-18FDCE9B0D62}"/>
            </c:ext>
          </c:extLst>
        </c:ser>
        <c:ser>
          <c:idx val="4"/>
          <c:order val="4"/>
          <c:tx>
            <c:strRef>
              <c:f>'Circuit 6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17-18'!$B$13:$M$13</c:f>
              <c:numCache>
                <c:formatCode>General</c:formatCode>
                <c:ptCount val="12"/>
                <c:pt idx="0">
                  <c:v>55</c:v>
                </c:pt>
                <c:pt idx="1">
                  <c:v>47</c:v>
                </c:pt>
                <c:pt idx="2">
                  <c:v>37</c:v>
                </c:pt>
                <c:pt idx="3">
                  <c:v>48</c:v>
                </c:pt>
                <c:pt idx="4">
                  <c:v>56</c:v>
                </c:pt>
                <c:pt idx="5">
                  <c:v>59</c:v>
                </c:pt>
                <c:pt idx="6">
                  <c:v>61</c:v>
                </c:pt>
                <c:pt idx="7">
                  <c:v>65</c:v>
                </c:pt>
                <c:pt idx="8" formatCode="#,##0">
                  <c:v>72</c:v>
                </c:pt>
                <c:pt idx="9" formatCode="#,##0">
                  <c:v>64</c:v>
                </c:pt>
                <c:pt idx="10" formatCode="#,##0">
                  <c:v>61</c:v>
                </c:pt>
                <c:pt idx="11" formatCode="#,##0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A5-45CD-A25B-18FDCE9B0D62}"/>
            </c:ext>
          </c:extLst>
        </c:ser>
        <c:ser>
          <c:idx val="5"/>
          <c:order val="5"/>
          <c:tx>
            <c:strRef>
              <c:f>'Circuit 6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17-18'!$B$14:$M$14</c:f>
              <c:numCache>
                <c:formatCode>#,##0</c:formatCode>
                <c:ptCount val="12"/>
                <c:pt idx="0">
                  <c:v>119</c:v>
                </c:pt>
                <c:pt idx="1">
                  <c:v>127</c:v>
                </c:pt>
                <c:pt idx="2">
                  <c:v>130</c:v>
                </c:pt>
                <c:pt idx="3">
                  <c:v>129</c:v>
                </c:pt>
                <c:pt idx="4">
                  <c:v>129</c:v>
                </c:pt>
                <c:pt idx="5">
                  <c:v>118</c:v>
                </c:pt>
                <c:pt idx="6">
                  <c:v>121</c:v>
                </c:pt>
                <c:pt idx="7">
                  <c:v>122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A5-45CD-A25B-18FDCE9B0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4032"/>
        <c:axId val="141970816"/>
      </c:lineChart>
      <c:dateAx>
        <c:axId val="141804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70816"/>
        <c:crosses val="autoZero"/>
        <c:auto val="1"/>
        <c:lblOffset val="100"/>
        <c:baseTimeUnit val="months"/>
      </c:dateAx>
      <c:valAx>
        <c:axId val="141970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8040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09160560132302"/>
          <c:y val="5.8997430008748908E-2"/>
          <c:w val="0.15090839439867704"/>
          <c:h val="0.92186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61320438971974"/>
          <c:y val="1.70193569553805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75335885027797E-2"/>
          <c:y val="4.8643919510061244E-2"/>
          <c:w val="0.81830729663192214"/>
          <c:h val="0.88157070209973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'Statewide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17-18'!$B$17:$M$17</c:f>
              <c:numCache>
                <c:formatCode>#,##0</c:formatCode>
                <c:ptCount val="12"/>
                <c:pt idx="0">
                  <c:v>198</c:v>
                </c:pt>
                <c:pt idx="1">
                  <c:v>252</c:v>
                </c:pt>
                <c:pt idx="2">
                  <c:v>101</c:v>
                </c:pt>
                <c:pt idx="3">
                  <c:v>298</c:v>
                </c:pt>
                <c:pt idx="4">
                  <c:v>290</c:v>
                </c:pt>
                <c:pt idx="5">
                  <c:v>110</c:v>
                </c:pt>
                <c:pt idx="6">
                  <c:v>221</c:v>
                </c:pt>
                <c:pt idx="7">
                  <c:v>281</c:v>
                </c:pt>
                <c:pt idx="8">
                  <c:v>226</c:v>
                </c:pt>
                <c:pt idx="9">
                  <c:v>198</c:v>
                </c:pt>
                <c:pt idx="10">
                  <c:v>197</c:v>
                </c:pt>
                <c:pt idx="11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1-43D1-BE32-C4D3AFD91BA3}"/>
            </c:ext>
          </c:extLst>
        </c:ser>
        <c:ser>
          <c:idx val="1"/>
          <c:order val="1"/>
          <c:tx>
            <c:strRef>
              <c:f>'Statewide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'Statewide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'Statewide Data FY 17-18'!$B$18:$M$18</c:f>
              <c:numCache>
                <c:formatCode>#,##0</c:formatCode>
                <c:ptCount val="12"/>
                <c:pt idx="0">
                  <c:v>145</c:v>
                </c:pt>
                <c:pt idx="1">
                  <c:v>155</c:v>
                </c:pt>
                <c:pt idx="2">
                  <c:v>207</c:v>
                </c:pt>
                <c:pt idx="3">
                  <c:v>283</c:v>
                </c:pt>
                <c:pt idx="4">
                  <c:v>176</c:v>
                </c:pt>
                <c:pt idx="5">
                  <c:v>151</c:v>
                </c:pt>
                <c:pt idx="6">
                  <c:v>209</c:v>
                </c:pt>
                <c:pt idx="7">
                  <c:v>213</c:v>
                </c:pt>
                <c:pt idx="8">
                  <c:v>193</c:v>
                </c:pt>
                <c:pt idx="9">
                  <c:v>174</c:v>
                </c:pt>
                <c:pt idx="10">
                  <c:v>202</c:v>
                </c:pt>
                <c:pt idx="11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1-43D1-BE32-C4D3AFD9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00736"/>
        <c:axId val="137830400"/>
      </c:barChart>
      <c:dateAx>
        <c:axId val="136500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30400"/>
        <c:crosses val="autoZero"/>
        <c:auto val="1"/>
        <c:lblOffset val="100"/>
        <c:baseTimeUnit val="months"/>
      </c:dateAx>
      <c:valAx>
        <c:axId val="137830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650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1276754662135"/>
          <c:y val="0.15039266570551921"/>
          <c:w val="0.13611950999013897"/>
          <c:h val="0.740840338619644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27922160019015"/>
          <c:y val="2.55276684164479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1699604450852093E-2"/>
          <c:w val="0.78675422359778002"/>
          <c:h val="0.8784670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6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6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17-18'!$B$17:$M$17</c:f>
              <c:numCache>
                <c:formatCode>#,##0</c:formatCode>
                <c:ptCount val="12"/>
                <c:pt idx="0">
                  <c:v>11</c:v>
                </c:pt>
                <c:pt idx="1">
                  <c:v>24</c:v>
                </c:pt>
                <c:pt idx="2">
                  <c:v>5</c:v>
                </c:pt>
                <c:pt idx="3">
                  <c:v>12</c:v>
                </c:pt>
                <c:pt idx="4">
                  <c:v>26</c:v>
                </c:pt>
                <c:pt idx="5">
                  <c:v>11</c:v>
                </c:pt>
                <c:pt idx="6">
                  <c:v>5</c:v>
                </c:pt>
                <c:pt idx="7">
                  <c:v>24</c:v>
                </c:pt>
                <c:pt idx="8">
                  <c:v>31</c:v>
                </c:pt>
                <c:pt idx="9">
                  <c:v>14</c:v>
                </c:pt>
                <c:pt idx="10">
                  <c:v>14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9-4E8B-88E3-C145855FE76C}"/>
            </c:ext>
          </c:extLst>
        </c:ser>
        <c:ser>
          <c:idx val="1"/>
          <c:order val="1"/>
          <c:tx>
            <c:strRef>
              <c:f>'Circuit 6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6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6 Data FY 17-18'!$B$18:$M$18</c:f>
              <c:numCache>
                <c:formatCode>#,##0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A9-4E8B-88E3-C145855FE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04544"/>
        <c:axId val="141973120"/>
      </c:barChart>
      <c:dateAx>
        <c:axId val="141804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73120"/>
        <c:crosses val="autoZero"/>
        <c:auto val="1"/>
        <c:lblOffset val="100"/>
        <c:baseTimeUnit val="months"/>
      </c:dateAx>
      <c:valAx>
        <c:axId val="141973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80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2304704686478"/>
          <c:y val="0.12407370953630796"/>
          <c:w val="0.15902988241470578"/>
          <c:h val="0.7536909448818898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3600124406414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53033130461578E-2"/>
          <c:y val="3.7571978629574856E-2"/>
          <c:w val="0.77838286832643033"/>
          <c:h val="0.9352725831146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17-18'!$B$2:$M$2</c:f>
              <c:numCache>
                <c:formatCode>#,##0</c:formatCode>
                <c:ptCount val="12"/>
                <c:pt idx="0">
                  <c:v>1648</c:v>
                </c:pt>
                <c:pt idx="1">
                  <c:v>1660</c:v>
                </c:pt>
                <c:pt idx="2">
                  <c:v>1657</c:v>
                </c:pt>
                <c:pt idx="3">
                  <c:v>1633</c:v>
                </c:pt>
                <c:pt idx="4">
                  <c:v>1618</c:v>
                </c:pt>
                <c:pt idx="5">
                  <c:v>1637</c:v>
                </c:pt>
                <c:pt idx="6">
                  <c:v>1634</c:v>
                </c:pt>
                <c:pt idx="7">
                  <c:v>1639</c:v>
                </c:pt>
                <c:pt idx="8">
                  <c:v>1627</c:v>
                </c:pt>
                <c:pt idx="9">
                  <c:v>1636</c:v>
                </c:pt>
                <c:pt idx="10">
                  <c:v>1643</c:v>
                </c:pt>
                <c:pt idx="11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B-4067-820D-23E98D88CF25}"/>
            </c:ext>
          </c:extLst>
        </c:ser>
        <c:ser>
          <c:idx val="1"/>
          <c:order val="1"/>
          <c:tx>
            <c:strRef>
              <c:f>'Circuit 7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17-18'!$B$3:$M$3</c:f>
              <c:numCache>
                <c:formatCode>#,##0</c:formatCode>
                <c:ptCount val="12"/>
                <c:pt idx="0">
                  <c:v>1381</c:v>
                </c:pt>
                <c:pt idx="1">
                  <c:v>1357</c:v>
                </c:pt>
                <c:pt idx="2">
                  <c:v>1369</c:v>
                </c:pt>
                <c:pt idx="3">
                  <c:v>1361</c:v>
                </c:pt>
                <c:pt idx="4">
                  <c:v>1341</c:v>
                </c:pt>
                <c:pt idx="5">
                  <c:v>1361</c:v>
                </c:pt>
                <c:pt idx="6">
                  <c:v>1341</c:v>
                </c:pt>
                <c:pt idx="7">
                  <c:v>1316</c:v>
                </c:pt>
                <c:pt idx="8">
                  <c:v>1304</c:v>
                </c:pt>
                <c:pt idx="9">
                  <c:v>1312</c:v>
                </c:pt>
                <c:pt idx="10">
                  <c:v>1346</c:v>
                </c:pt>
                <c:pt idx="11">
                  <c:v>1338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B-4067-820D-23E98D88CF25}"/>
            </c:ext>
          </c:extLst>
        </c:ser>
        <c:ser>
          <c:idx val="2"/>
          <c:order val="2"/>
          <c:tx>
            <c:strRef>
              <c:f>'Circuit 7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17-18'!$B$4:$M$4</c:f>
              <c:numCache>
                <c:formatCode>#,##0</c:formatCode>
                <c:ptCount val="12"/>
                <c:pt idx="0">
                  <c:v>1126</c:v>
                </c:pt>
                <c:pt idx="1">
                  <c:v>1113</c:v>
                </c:pt>
                <c:pt idx="2">
                  <c:v>1101</c:v>
                </c:pt>
                <c:pt idx="3">
                  <c:v>1088</c:v>
                </c:pt>
                <c:pt idx="4">
                  <c:v>1093</c:v>
                </c:pt>
                <c:pt idx="5">
                  <c:v>1071</c:v>
                </c:pt>
                <c:pt idx="6">
                  <c:v>1059</c:v>
                </c:pt>
                <c:pt idx="7">
                  <c:v>1058</c:v>
                </c:pt>
                <c:pt idx="8">
                  <c:v>1059</c:v>
                </c:pt>
                <c:pt idx="9">
                  <c:v>1062</c:v>
                </c:pt>
                <c:pt idx="10">
                  <c:v>1103</c:v>
                </c:pt>
                <c:pt idx="11">
                  <c:v>1057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4B-4067-820D-23E98D88CF25}"/>
            </c:ext>
          </c:extLst>
        </c:ser>
        <c:ser>
          <c:idx val="3"/>
          <c:order val="3"/>
          <c:tx>
            <c:strRef>
              <c:f>'Circuit 7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17-18'!$B$5:$M$5</c:f>
              <c:numCache>
                <c:formatCode>#,##0</c:formatCode>
                <c:ptCount val="12"/>
                <c:pt idx="0">
                  <c:v>252</c:v>
                </c:pt>
                <c:pt idx="1">
                  <c:v>244</c:v>
                </c:pt>
                <c:pt idx="2">
                  <c:v>266</c:v>
                </c:pt>
                <c:pt idx="3">
                  <c:v>269</c:v>
                </c:pt>
                <c:pt idx="4">
                  <c:v>248</c:v>
                </c:pt>
                <c:pt idx="5">
                  <c:v>277</c:v>
                </c:pt>
                <c:pt idx="6">
                  <c:v>280</c:v>
                </c:pt>
                <c:pt idx="7">
                  <c:v>253</c:v>
                </c:pt>
                <c:pt idx="8">
                  <c:v>244</c:v>
                </c:pt>
                <c:pt idx="9">
                  <c:v>250</c:v>
                </c:pt>
                <c:pt idx="10">
                  <c:v>242</c:v>
                </c:pt>
                <c:pt idx="11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4B-4067-820D-23E98D88CF25}"/>
            </c:ext>
          </c:extLst>
        </c:ser>
        <c:ser>
          <c:idx val="4"/>
          <c:order val="4"/>
          <c:tx>
            <c:strRef>
              <c:f>'Circuit 7 Data FY 17-18'!$A$6</c:f>
              <c:strCache>
                <c:ptCount val="1"/>
                <c:pt idx="0">
                  <c:v>Total Unassigned Children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17-18'!$B$6:$M$6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13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4B-4067-820D-23E98D88C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69120"/>
        <c:axId val="142147584"/>
      </c:lineChart>
      <c:dateAx>
        <c:axId val="139269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147584"/>
        <c:crosses val="autoZero"/>
        <c:auto val="1"/>
        <c:lblOffset val="100"/>
        <c:baseTimeUnit val="months"/>
      </c:dateAx>
      <c:valAx>
        <c:axId val="1421475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2691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812318257902"/>
          <c:y val="6.5693624234470699E-2"/>
          <c:w val="0.15531622492275171"/>
          <c:h val="0.9169452549395792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961719741679694"/>
          <c:y val="1.7046697287839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3643999045573851E-2"/>
          <c:w val="0.79391268287995798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17-18'!$B$9:$M$9</c:f>
              <c:numCache>
                <c:formatCode>#,##0</c:formatCode>
                <c:ptCount val="12"/>
                <c:pt idx="0">
                  <c:v>506</c:v>
                </c:pt>
                <c:pt idx="1">
                  <c:v>510</c:v>
                </c:pt>
                <c:pt idx="2">
                  <c:v>495</c:v>
                </c:pt>
                <c:pt idx="3">
                  <c:v>520</c:v>
                </c:pt>
                <c:pt idx="4">
                  <c:v>503</c:v>
                </c:pt>
                <c:pt idx="5">
                  <c:v>512</c:v>
                </c:pt>
                <c:pt idx="6">
                  <c:v>515</c:v>
                </c:pt>
                <c:pt idx="7">
                  <c:v>523</c:v>
                </c:pt>
                <c:pt idx="8">
                  <c:v>508</c:v>
                </c:pt>
                <c:pt idx="9">
                  <c:v>521</c:v>
                </c:pt>
                <c:pt idx="10">
                  <c:v>519</c:v>
                </c:pt>
                <c:pt idx="11">
                  <c:v>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7-450D-BD79-614D2C571088}"/>
            </c:ext>
          </c:extLst>
        </c:ser>
        <c:ser>
          <c:idx val="1"/>
          <c:order val="1"/>
          <c:tx>
            <c:strRef>
              <c:f>'Circuit 7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17-18'!$B$10:$M$10</c:f>
              <c:numCache>
                <c:formatCode>#,##0</c:formatCode>
                <c:ptCount val="12"/>
                <c:pt idx="0">
                  <c:v>484</c:v>
                </c:pt>
                <c:pt idx="1">
                  <c:v>490</c:v>
                </c:pt>
                <c:pt idx="2">
                  <c:v>475</c:v>
                </c:pt>
                <c:pt idx="3">
                  <c:v>502</c:v>
                </c:pt>
                <c:pt idx="4">
                  <c:v>485</c:v>
                </c:pt>
                <c:pt idx="5">
                  <c:v>494</c:v>
                </c:pt>
                <c:pt idx="6">
                  <c:v>500</c:v>
                </c:pt>
                <c:pt idx="7">
                  <c:v>508</c:v>
                </c:pt>
                <c:pt idx="8">
                  <c:v>494</c:v>
                </c:pt>
                <c:pt idx="9">
                  <c:v>507</c:v>
                </c:pt>
                <c:pt idx="10">
                  <c:v>505</c:v>
                </c:pt>
                <c:pt idx="11">
                  <c:v>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7-450D-BD79-614D2C571088}"/>
            </c:ext>
          </c:extLst>
        </c:ser>
        <c:ser>
          <c:idx val="2"/>
          <c:order val="2"/>
          <c:tx>
            <c:strRef>
              <c:f>'Circuit 7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17-18'!$B$11:$M$11</c:f>
              <c:numCache>
                <c:formatCode>#,##0</c:formatCode>
                <c:ptCount val="12"/>
                <c:pt idx="0">
                  <c:v>391</c:v>
                </c:pt>
                <c:pt idx="1">
                  <c:v>391</c:v>
                </c:pt>
                <c:pt idx="2">
                  <c:v>381</c:v>
                </c:pt>
                <c:pt idx="3">
                  <c:v>393</c:v>
                </c:pt>
                <c:pt idx="4">
                  <c:v>392</c:v>
                </c:pt>
                <c:pt idx="5">
                  <c:v>388</c:v>
                </c:pt>
                <c:pt idx="6">
                  <c:v>401</c:v>
                </c:pt>
                <c:pt idx="7">
                  <c:v>399</c:v>
                </c:pt>
                <c:pt idx="8">
                  <c:v>397</c:v>
                </c:pt>
                <c:pt idx="9">
                  <c:v>406</c:v>
                </c:pt>
                <c:pt idx="10">
                  <c:v>406</c:v>
                </c:pt>
                <c:pt idx="11">
                  <c:v>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47-450D-BD79-614D2C571088}"/>
            </c:ext>
          </c:extLst>
        </c:ser>
        <c:ser>
          <c:idx val="3"/>
          <c:order val="3"/>
          <c:tx>
            <c:strRef>
              <c:f>'Circuit 7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17-18'!$B$12:$M$12</c:f>
              <c:numCache>
                <c:formatCode>#,##0</c:formatCode>
                <c:ptCount val="12"/>
                <c:pt idx="0">
                  <c:v>93</c:v>
                </c:pt>
                <c:pt idx="1">
                  <c:v>99</c:v>
                </c:pt>
                <c:pt idx="2">
                  <c:v>94</c:v>
                </c:pt>
                <c:pt idx="3">
                  <c:v>109</c:v>
                </c:pt>
                <c:pt idx="4">
                  <c:v>93</c:v>
                </c:pt>
                <c:pt idx="5">
                  <c:v>106</c:v>
                </c:pt>
                <c:pt idx="6">
                  <c:v>99</c:v>
                </c:pt>
                <c:pt idx="7">
                  <c:v>109</c:v>
                </c:pt>
                <c:pt idx="8">
                  <c:v>97</c:v>
                </c:pt>
                <c:pt idx="9">
                  <c:v>101</c:v>
                </c:pt>
                <c:pt idx="10">
                  <c:v>99</c:v>
                </c:pt>
                <c:pt idx="11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47-450D-BD79-614D2C571088}"/>
            </c:ext>
          </c:extLst>
        </c:ser>
        <c:ser>
          <c:idx val="4"/>
          <c:order val="4"/>
          <c:tx>
            <c:strRef>
              <c:f>'Circuit 7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17-18'!$B$13:$M$13</c:f>
              <c:numCache>
                <c:formatCode>General</c:formatCode>
                <c:ptCount val="12"/>
                <c:pt idx="0">
                  <c:v>23</c:v>
                </c:pt>
                <c:pt idx="1">
                  <c:v>21</c:v>
                </c:pt>
                <c:pt idx="2">
                  <c:v>30</c:v>
                </c:pt>
                <c:pt idx="3">
                  <c:v>25</c:v>
                </c:pt>
                <c:pt idx="4">
                  <c:v>33</c:v>
                </c:pt>
                <c:pt idx="5">
                  <c:v>36</c:v>
                </c:pt>
                <c:pt idx="6">
                  <c:v>33</c:v>
                </c:pt>
                <c:pt idx="7">
                  <c:v>39</c:v>
                </c:pt>
                <c:pt idx="8">
                  <c:v>43</c:v>
                </c:pt>
                <c:pt idx="9">
                  <c:v>39</c:v>
                </c:pt>
                <c:pt idx="10">
                  <c:v>47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47-450D-BD79-614D2C571088}"/>
            </c:ext>
          </c:extLst>
        </c:ser>
        <c:ser>
          <c:idx val="5"/>
          <c:order val="5"/>
          <c:tx>
            <c:strRef>
              <c:f>'Circuit 7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17-18'!$B$14:$M$14</c:f>
              <c:numCache>
                <c:formatCode>#,##0</c:formatCode>
                <c:ptCount val="12"/>
                <c:pt idx="0">
                  <c:v>22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47-450D-BD79-614D2C57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70144"/>
        <c:axId val="142149888"/>
      </c:lineChart>
      <c:dateAx>
        <c:axId val="139270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149888"/>
        <c:crosses val="autoZero"/>
        <c:auto val="1"/>
        <c:lblOffset val="100"/>
        <c:baseTimeUnit val="months"/>
      </c:dateAx>
      <c:valAx>
        <c:axId val="1421498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2701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60179833012205"/>
          <c:y val="9.5015037182852161E-2"/>
          <c:w val="0.16539820166987798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099904419462019"/>
          <c:y val="2.13445975503062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546922964109253E-2"/>
          <c:y val="3.1519302274715659E-2"/>
          <c:w val="0.79310878624329328"/>
          <c:h val="0.8992642716535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7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7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17-18'!$B$17:$M$17</c:f>
              <c:numCache>
                <c:formatCode>#,##0</c:formatCode>
                <c:ptCount val="12"/>
                <c:pt idx="0">
                  <c:v>13</c:v>
                </c:pt>
                <c:pt idx="1">
                  <c:v>15</c:v>
                </c:pt>
                <c:pt idx="2">
                  <c:v>0</c:v>
                </c:pt>
                <c:pt idx="3">
                  <c:v>27</c:v>
                </c:pt>
                <c:pt idx="4">
                  <c:v>13</c:v>
                </c:pt>
                <c:pt idx="5">
                  <c:v>11</c:v>
                </c:pt>
                <c:pt idx="6">
                  <c:v>19</c:v>
                </c:pt>
                <c:pt idx="7">
                  <c:v>15</c:v>
                </c:pt>
                <c:pt idx="8">
                  <c:v>3</c:v>
                </c:pt>
                <c:pt idx="9">
                  <c:v>15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B-4AD6-BF8E-211D93A01143}"/>
            </c:ext>
          </c:extLst>
        </c:ser>
        <c:ser>
          <c:idx val="1"/>
          <c:order val="1"/>
          <c:tx>
            <c:strRef>
              <c:f>'Circuit 7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7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7 Data FY 17-18'!$B$18:$M$18</c:f>
              <c:numCache>
                <c:formatCode>#,##0</c:formatCode>
                <c:ptCount val="12"/>
                <c:pt idx="0">
                  <c:v>2</c:v>
                </c:pt>
                <c:pt idx="1">
                  <c:v>13</c:v>
                </c:pt>
                <c:pt idx="2">
                  <c:v>1</c:v>
                </c:pt>
                <c:pt idx="3">
                  <c:v>27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3</c:v>
                </c:pt>
                <c:pt idx="9">
                  <c:v>14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B-4AD6-BF8E-211D93A01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70656"/>
        <c:axId val="142152192"/>
      </c:barChart>
      <c:dateAx>
        <c:axId val="139270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152192"/>
        <c:crosses val="autoZero"/>
        <c:auto val="1"/>
        <c:lblOffset val="100"/>
        <c:baseTimeUnit val="months"/>
      </c:dateAx>
      <c:valAx>
        <c:axId val="142152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27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5879918708878"/>
          <c:y val="6.9091774293085884E-2"/>
          <c:w val="0.14654116226220176"/>
          <c:h val="0.885582446670086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1750489281326"/>
          <c:y val="3.44542869641294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23779965878951E-2"/>
          <c:y val="3.8251575142254503E-2"/>
          <c:w val="0.77979045462183183"/>
          <c:h val="0.88877460629921257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17-18'!$B$2:$M$2</c:f>
              <c:numCache>
                <c:formatCode>0</c:formatCode>
                <c:ptCount val="12"/>
                <c:pt idx="0">
                  <c:v>605</c:v>
                </c:pt>
                <c:pt idx="1">
                  <c:v>613</c:v>
                </c:pt>
                <c:pt idx="2">
                  <c:v>581</c:v>
                </c:pt>
                <c:pt idx="3">
                  <c:v>590</c:v>
                </c:pt>
                <c:pt idx="4">
                  <c:v>567</c:v>
                </c:pt>
                <c:pt idx="5">
                  <c:v>558</c:v>
                </c:pt>
                <c:pt idx="6">
                  <c:v>569</c:v>
                </c:pt>
                <c:pt idx="7">
                  <c:v>561</c:v>
                </c:pt>
                <c:pt idx="8">
                  <c:v>578</c:v>
                </c:pt>
                <c:pt idx="9">
                  <c:v>570</c:v>
                </c:pt>
                <c:pt idx="10">
                  <c:v>566</c:v>
                </c:pt>
                <c:pt idx="11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A-4B3B-944F-1C155235A74B}"/>
            </c:ext>
          </c:extLst>
        </c:ser>
        <c:ser>
          <c:idx val="1"/>
          <c:order val="1"/>
          <c:tx>
            <c:strRef>
              <c:f>'Circuit 8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17-18'!$B$3:$M$3</c:f>
              <c:numCache>
                <c:formatCode>#,##0</c:formatCode>
                <c:ptCount val="12"/>
                <c:pt idx="0">
                  <c:v>590</c:v>
                </c:pt>
                <c:pt idx="1">
                  <c:v>586</c:v>
                </c:pt>
                <c:pt idx="2">
                  <c:v>562</c:v>
                </c:pt>
                <c:pt idx="3">
                  <c:v>553</c:v>
                </c:pt>
                <c:pt idx="4">
                  <c:v>557</c:v>
                </c:pt>
                <c:pt idx="5">
                  <c:v>531</c:v>
                </c:pt>
                <c:pt idx="6">
                  <c:v>532</c:v>
                </c:pt>
                <c:pt idx="7">
                  <c:v>530</c:v>
                </c:pt>
                <c:pt idx="8">
                  <c:v>533</c:v>
                </c:pt>
                <c:pt idx="9">
                  <c:v>523</c:v>
                </c:pt>
                <c:pt idx="10">
                  <c:v>514</c:v>
                </c:pt>
                <c:pt idx="11">
                  <c:v>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CA-4B3B-944F-1C155235A74B}"/>
            </c:ext>
          </c:extLst>
        </c:ser>
        <c:ser>
          <c:idx val="2"/>
          <c:order val="2"/>
          <c:tx>
            <c:strRef>
              <c:f>'Circuit 8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17-18'!$B$4:$M$4</c:f>
              <c:numCache>
                <c:formatCode>#,##0</c:formatCode>
                <c:ptCount val="12"/>
                <c:pt idx="0">
                  <c:v>512</c:v>
                </c:pt>
                <c:pt idx="1">
                  <c:v>525</c:v>
                </c:pt>
                <c:pt idx="2">
                  <c:v>498</c:v>
                </c:pt>
                <c:pt idx="3">
                  <c:v>497</c:v>
                </c:pt>
                <c:pt idx="4">
                  <c:v>506</c:v>
                </c:pt>
                <c:pt idx="5">
                  <c:v>479</c:v>
                </c:pt>
                <c:pt idx="6">
                  <c:v>488</c:v>
                </c:pt>
                <c:pt idx="7">
                  <c:v>480</c:v>
                </c:pt>
                <c:pt idx="8">
                  <c:v>470</c:v>
                </c:pt>
                <c:pt idx="9">
                  <c:v>470</c:v>
                </c:pt>
                <c:pt idx="10">
                  <c:v>457</c:v>
                </c:pt>
                <c:pt idx="11">
                  <c:v>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CA-4B3B-944F-1C155235A74B}"/>
            </c:ext>
          </c:extLst>
        </c:ser>
        <c:ser>
          <c:idx val="3"/>
          <c:order val="3"/>
          <c:tx>
            <c:strRef>
              <c:f>'Circuit 8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17-18'!$B$5:$M$5</c:f>
              <c:numCache>
                <c:formatCode>#,##0</c:formatCode>
                <c:ptCount val="12"/>
                <c:pt idx="0">
                  <c:v>77</c:v>
                </c:pt>
                <c:pt idx="1">
                  <c:v>61</c:v>
                </c:pt>
                <c:pt idx="2">
                  <c:v>64</c:v>
                </c:pt>
                <c:pt idx="3">
                  <c:v>56</c:v>
                </c:pt>
                <c:pt idx="4">
                  <c:v>51</c:v>
                </c:pt>
                <c:pt idx="5">
                  <c:v>52</c:v>
                </c:pt>
                <c:pt idx="6">
                  <c:v>44</c:v>
                </c:pt>
                <c:pt idx="7">
                  <c:v>50</c:v>
                </c:pt>
                <c:pt idx="8">
                  <c:v>63</c:v>
                </c:pt>
                <c:pt idx="9">
                  <c:v>53</c:v>
                </c:pt>
                <c:pt idx="10">
                  <c:v>57</c:v>
                </c:pt>
                <c:pt idx="1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CA-4B3B-944F-1C155235A74B}"/>
            </c:ext>
          </c:extLst>
        </c:ser>
        <c:ser>
          <c:idx val="4"/>
          <c:order val="4"/>
          <c:tx>
            <c:strRef>
              <c:f>'Circuit 8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17-18'!$B$6:$M$6</c:f>
              <c:numCache>
                <c:formatCode>#,##0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CA-4B3B-944F-1C155235A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19968"/>
        <c:axId val="140960896"/>
      </c:lineChart>
      <c:dateAx>
        <c:axId val="14241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0896"/>
        <c:crosses val="autoZero"/>
        <c:auto val="1"/>
        <c:lblOffset val="100"/>
        <c:baseTimeUnit val="months"/>
      </c:dateAx>
      <c:valAx>
        <c:axId val="140960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2419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698531903164"/>
          <c:y val="7.5513178040244974E-2"/>
          <c:w val="0.15210593256767763"/>
          <c:h val="0.924486764735803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02967042414496"/>
          <c:y val="2.97626859142607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0493163149727E-2"/>
          <c:y val="3.3043213348331456E-2"/>
          <c:w val="0.78476664874539703"/>
          <c:h val="0.89239829396325454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17-18'!$B$9:$M$9</c:f>
              <c:numCache>
                <c:formatCode>#,##0</c:formatCode>
                <c:ptCount val="12"/>
                <c:pt idx="0">
                  <c:v>376</c:v>
                </c:pt>
                <c:pt idx="1">
                  <c:v>382</c:v>
                </c:pt>
                <c:pt idx="2">
                  <c:v>370</c:v>
                </c:pt>
                <c:pt idx="3">
                  <c:v>375</c:v>
                </c:pt>
                <c:pt idx="4">
                  <c:v>389</c:v>
                </c:pt>
                <c:pt idx="5">
                  <c:v>380</c:v>
                </c:pt>
                <c:pt idx="6">
                  <c:v>377</c:v>
                </c:pt>
                <c:pt idx="7">
                  <c:v>376</c:v>
                </c:pt>
                <c:pt idx="8">
                  <c:v>380</c:v>
                </c:pt>
                <c:pt idx="9">
                  <c:v>367</c:v>
                </c:pt>
                <c:pt idx="10">
                  <c:v>372</c:v>
                </c:pt>
                <c:pt idx="11">
                  <c:v>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1-438C-A10A-6A03B7A0258F}"/>
            </c:ext>
          </c:extLst>
        </c:ser>
        <c:ser>
          <c:idx val="1"/>
          <c:order val="1"/>
          <c:tx>
            <c:strRef>
              <c:f>'Circuit 8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17-18'!$B$10:$M$10</c:f>
              <c:numCache>
                <c:formatCode>#,##0</c:formatCode>
                <c:ptCount val="12"/>
                <c:pt idx="0">
                  <c:v>368</c:v>
                </c:pt>
                <c:pt idx="1">
                  <c:v>374</c:v>
                </c:pt>
                <c:pt idx="2">
                  <c:v>362</c:v>
                </c:pt>
                <c:pt idx="3">
                  <c:v>367</c:v>
                </c:pt>
                <c:pt idx="4">
                  <c:v>381</c:v>
                </c:pt>
                <c:pt idx="5">
                  <c:v>372</c:v>
                </c:pt>
                <c:pt idx="6">
                  <c:v>369</c:v>
                </c:pt>
                <c:pt idx="7">
                  <c:v>369</c:v>
                </c:pt>
                <c:pt idx="8">
                  <c:v>373</c:v>
                </c:pt>
                <c:pt idx="9">
                  <c:v>360</c:v>
                </c:pt>
                <c:pt idx="10">
                  <c:v>365</c:v>
                </c:pt>
                <c:pt idx="11">
                  <c:v>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1-438C-A10A-6A03B7A0258F}"/>
            </c:ext>
          </c:extLst>
        </c:ser>
        <c:ser>
          <c:idx val="2"/>
          <c:order val="2"/>
          <c:tx>
            <c:strRef>
              <c:f>'Circuit 8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17-18'!$B$11:$M$11</c:f>
              <c:numCache>
                <c:formatCode>#,##0</c:formatCode>
                <c:ptCount val="12"/>
                <c:pt idx="0">
                  <c:v>275</c:v>
                </c:pt>
                <c:pt idx="1">
                  <c:v>284</c:v>
                </c:pt>
                <c:pt idx="2">
                  <c:v>273</c:v>
                </c:pt>
                <c:pt idx="3">
                  <c:v>275</c:v>
                </c:pt>
                <c:pt idx="4">
                  <c:v>282</c:v>
                </c:pt>
                <c:pt idx="5">
                  <c:v>273</c:v>
                </c:pt>
                <c:pt idx="6">
                  <c:v>274</c:v>
                </c:pt>
                <c:pt idx="7">
                  <c:v>283</c:v>
                </c:pt>
                <c:pt idx="8">
                  <c:v>280</c:v>
                </c:pt>
                <c:pt idx="9">
                  <c:v>275</c:v>
                </c:pt>
                <c:pt idx="10">
                  <c:v>282</c:v>
                </c:pt>
                <c:pt idx="11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21-438C-A10A-6A03B7A0258F}"/>
            </c:ext>
          </c:extLst>
        </c:ser>
        <c:ser>
          <c:idx val="3"/>
          <c:order val="3"/>
          <c:tx>
            <c:strRef>
              <c:f>'Circuit 8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17-18'!$B$12:$M$12</c:f>
              <c:numCache>
                <c:formatCode>#,##0</c:formatCode>
                <c:ptCount val="12"/>
                <c:pt idx="0">
                  <c:v>93</c:v>
                </c:pt>
                <c:pt idx="1">
                  <c:v>90</c:v>
                </c:pt>
                <c:pt idx="2">
                  <c:v>89</c:v>
                </c:pt>
                <c:pt idx="3">
                  <c:v>92</c:v>
                </c:pt>
                <c:pt idx="4">
                  <c:v>99</c:v>
                </c:pt>
                <c:pt idx="5">
                  <c:v>99</c:v>
                </c:pt>
                <c:pt idx="6">
                  <c:v>95</c:v>
                </c:pt>
                <c:pt idx="7">
                  <c:v>86</c:v>
                </c:pt>
                <c:pt idx="8">
                  <c:v>93</c:v>
                </c:pt>
                <c:pt idx="9">
                  <c:v>85</c:v>
                </c:pt>
                <c:pt idx="10">
                  <c:v>83</c:v>
                </c:pt>
                <c:pt idx="11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21-438C-A10A-6A03B7A0258F}"/>
            </c:ext>
          </c:extLst>
        </c:ser>
        <c:ser>
          <c:idx val="4"/>
          <c:order val="4"/>
          <c:tx>
            <c:strRef>
              <c:f>'Circuit 8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17-18'!$B$13:$M$13</c:f>
              <c:numCache>
                <c:formatCode>General</c:formatCode>
                <c:ptCount val="12"/>
                <c:pt idx="0">
                  <c:v>33</c:v>
                </c:pt>
                <c:pt idx="1">
                  <c:v>35</c:v>
                </c:pt>
                <c:pt idx="2">
                  <c:v>42</c:v>
                </c:pt>
                <c:pt idx="3">
                  <c:v>50</c:v>
                </c:pt>
                <c:pt idx="4">
                  <c:v>49</c:v>
                </c:pt>
                <c:pt idx="5">
                  <c:v>40</c:v>
                </c:pt>
                <c:pt idx="6">
                  <c:v>32</c:v>
                </c:pt>
                <c:pt idx="7">
                  <c:v>32</c:v>
                </c:pt>
                <c:pt idx="8">
                  <c:v>28</c:v>
                </c:pt>
                <c:pt idx="9">
                  <c:v>29</c:v>
                </c:pt>
                <c:pt idx="10">
                  <c:v>24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21-438C-A10A-6A03B7A0258F}"/>
            </c:ext>
          </c:extLst>
        </c:ser>
        <c:ser>
          <c:idx val="5"/>
          <c:order val="5"/>
          <c:tx>
            <c:strRef>
              <c:f>'Circuit 8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17-18'!$B$14:$M$14</c:f>
              <c:numCache>
                <c:formatCode>#,##0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21-438C-A10A-6A03B7A02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71680"/>
        <c:axId val="140962048"/>
      </c:lineChart>
      <c:dateAx>
        <c:axId val="139271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2048"/>
        <c:crosses val="autoZero"/>
        <c:auto val="1"/>
        <c:lblOffset val="100"/>
        <c:baseTimeUnit val="months"/>
      </c:dateAx>
      <c:valAx>
        <c:axId val="140962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2716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57158037689427"/>
          <c:y val="5.7542104111986001E-2"/>
          <c:w val="0.16342843344003966"/>
          <c:h val="0.935755139982502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257632535817416"/>
          <c:y val="2.96177821522309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6606299763022E-2"/>
          <c:y val="4.2660978616865977E-2"/>
          <c:w val="0.79824920459822812"/>
          <c:h val="0.86107906540500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8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8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17-18'!$B$17:$M$17</c:f>
              <c:numCache>
                <c:formatCode>#,##0</c:formatCode>
                <c:ptCount val="12"/>
                <c:pt idx="0">
                  <c:v>7</c:v>
                </c:pt>
                <c:pt idx="1">
                  <c:v>14</c:v>
                </c:pt>
                <c:pt idx="2">
                  <c:v>0</c:v>
                </c:pt>
                <c:pt idx="3">
                  <c:v>13</c:v>
                </c:pt>
                <c:pt idx="4">
                  <c:v>18</c:v>
                </c:pt>
                <c:pt idx="5">
                  <c:v>0</c:v>
                </c:pt>
                <c:pt idx="6">
                  <c:v>15</c:v>
                </c:pt>
                <c:pt idx="7">
                  <c:v>13</c:v>
                </c:pt>
                <c:pt idx="8">
                  <c:v>14</c:v>
                </c:pt>
                <c:pt idx="9">
                  <c:v>5</c:v>
                </c:pt>
                <c:pt idx="10">
                  <c:v>11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A-4E05-9C9A-7599FBB7BEC1}"/>
            </c:ext>
          </c:extLst>
        </c:ser>
        <c:ser>
          <c:idx val="1"/>
          <c:order val="1"/>
          <c:tx>
            <c:strRef>
              <c:f>'Circuit 8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8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8 Data FY 17-18'!$B$18:$M$18</c:f>
              <c:numCache>
                <c:formatCode>#,##0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4</c:v>
                </c:pt>
                <c:pt idx="4">
                  <c:v>11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17</c:v>
                </c:pt>
                <c:pt idx="9">
                  <c:v>7</c:v>
                </c:pt>
                <c:pt idx="10">
                  <c:v>9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A-4E05-9C9A-7599FBB7B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21504"/>
        <c:axId val="140964352"/>
      </c:barChart>
      <c:dateAx>
        <c:axId val="142421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4352"/>
        <c:crosses val="autoZero"/>
        <c:auto val="1"/>
        <c:lblOffset val="100"/>
        <c:baseTimeUnit val="months"/>
      </c:dateAx>
      <c:valAx>
        <c:axId val="140964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42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0777697614994"/>
          <c:y val="4.2428615731390916E-2"/>
          <c:w val="0.15192223023850052"/>
          <c:h val="0.92298925170376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4275787780862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99271261612529E-2"/>
          <c:y val="3.8550415573053366E-2"/>
          <c:w val="0.77267686192405138"/>
          <c:h val="0.81060531496062993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OC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OC Data FY 17-18'!$B$2:$M$2</c:f>
              <c:numCache>
                <c:formatCode>#,##0</c:formatCode>
                <c:ptCount val="12"/>
                <c:pt idx="0">
                  <c:v>1406</c:v>
                </c:pt>
                <c:pt idx="1">
                  <c:v>1440</c:v>
                </c:pt>
                <c:pt idx="2">
                  <c:v>1465</c:v>
                </c:pt>
                <c:pt idx="3">
                  <c:v>1447</c:v>
                </c:pt>
                <c:pt idx="4">
                  <c:v>1463</c:v>
                </c:pt>
                <c:pt idx="5">
                  <c:v>1449</c:v>
                </c:pt>
                <c:pt idx="6">
                  <c:v>1497</c:v>
                </c:pt>
                <c:pt idx="7">
                  <c:v>1503</c:v>
                </c:pt>
                <c:pt idx="8">
                  <c:v>1499</c:v>
                </c:pt>
                <c:pt idx="9">
                  <c:v>1480</c:v>
                </c:pt>
                <c:pt idx="10">
                  <c:v>1489</c:v>
                </c:pt>
                <c:pt idx="11">
                  <c:v>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8-4EFC-968C-CBB696A481A4}"/>
            </c:ext>
          </c:extLst>
        </c:ser>
        <c:ser>
          <c:idx val="1"/>
          <c:order val="1"/>
          <c:tx>
            <c:strRef>
              <c:f>'Circuit 9 OC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OC Data FY 17-18'!$B$3:$M$3</c:f>
              <c:numCache>
                <c:formatCode>#,##0</c:formatCode>
                <c:ptCount val="12"/>
                <c:pt idx="0">
                  <c:v>1294</c:v>
                </c:pt>
                <c:pt idx="1">
                  <c:v>1345</c:v>
                </c:pt>
                <c:pt idx="2">
                  <c:v>1374</c:v>
                </c:pt>
                <c:pt idx="3">
                  <c:v>1324</c:v>
                </c:pt>
                <c:pt idx="4">
                  <c:v>1085</c:v>
                </c:pt>
                <c:pt idx="5">
                  <c:v>1368</c:v>
                </c:pt>
                <c:pt idx="6">
                  <c:v>1498</c:v>
                </c:pt>
                <c:pt idx="7">
                  <c:v>1261</c:v>
                </c:pt>
                <c:pt idx="8">
                  <c:v>1215</c:v>
                </c:pt>
                <c:pt idx="9">
                  <c:v>1269</c:v>
                </c:pt>
                <c:pt idx="10">
                  <c:v>1245</c:v>
                </c:pt>
                <c:pt idx="11">
                  <c:v>1286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8-4EFC-968C-CBB696A481A4}"/>
            </c:ext>
          </c:extLst>
        </c:ser>
        <c:ser>
          <c:idx val="2"/>
          <c:order val="2"/>
          <c:tx>
            <c:strRef>
              <c:f>'Circuit 9 OC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OC Data FY 17-18'!$B$4:$M$4</c:f>
              <c:numCache>
                <c:formatCode>#,##0</c:formatCode>
                <c:ptCount val="12"/>
                <c:pt idx="0">
                  <c:v>427</c:v>
                </c:pt>
                <c:pt idx="1">
                  <c:v>501</c:v>
                </c:pt>
                <c:pt idx="2">
                  <c:v>484</c:v>
                </c:pt>
                <c:pt idx="3">
                  <c:v>563</c:v>
                </c:pt>
                <c:pt idx="4">
                  <c:v>436</c:v>
                </c:pt>
                <c:pt idx="5">
                  <c:v>493</c:v>
                </c:pt>
                <c:pt idx="6">
                  <c:v>599</c:v>
                </c:pt>
                <c:pt idx="7">
                  <c:v>495</c:v>
                </c:pt>
                <c:pt idx="8">
                  <c:v>432</c:v>
                </c:pt>
                <c:pt idx="9">
                  <c:v>471</c:v>
                </c:pt>
                <c:pt idx="10">
                  <c:v>459</c:v>
                </c:pt>
                <c:pt idx="11">
                  <c:v>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8-4EFC-968C-CBB696A481A4}"/>
            </c:ext>
          </c:extLst>
        </c:ser>
        <c:ser>
          <c:idx val="3"/>
          <c:order val="3"/>
          <c:tx>
            <c:strRef>
              <c:f>'Circuit 9 OC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OC Data FY 17-18'!$B$5:$M$5</c:f>
              <c:numCache>
                <c:formatCode>#,##0</c:formatCode>
                <c:ptCount val="12"/>
                <c:pt idx="0">
                  <c:v>867</c:v>
                </c:pt>
                <c:pt idx="1">
                  <c:v>844</c:v>
                </c:pt>
                <c:pt idx="2">
                  <c:v>890</c:v>
                </c:pt>
                <c:pt idx="3">
                  <c:v>761</c:v>
                </c:pt>
                <c:pt idx="4">
                  <c:v>649</c:v>
                </c:pt>
                <c:pt idx="5">
                  <c:v>875</c:v>
                </c:pt>
                <c:pt idx="6">
                  <c:v>899</c:v>
                </c:pt>
                <c:pt idx="7">
                  <c:v>766</c:v>
                </c:pt>
                <c:pt idx="8">
                  <c:v>783</c:v>
                </c:pt>
                <c:pt idx="9">
                  <c:v>798</c:v>
                </c:pt>
                <c:pt idx="10">
                  <c:v>786</c:v>
                </c:pt>
                <c:pt idx="11">
                  <c:v>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C8-4EFC-968C-CBB696A481A4}"/>
            </c:ext>
          </c:extLst>
        </c:ser>
        <c:ser>
          <c:idx val="4"/>
          <c:order val="4"/>
          <c:tx>
            <c:strRef>
              <c:f>'Circuit 9 OC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OC Data FY 17-18'!$B$6:$M$6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C8-4EFC-968C-CBB696A48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76064"/>
        <c:axId val="140967232"/>
      </c:lineChart>
      <c:dateAx>
        <c:axId val="143576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7232"/>
        <c:crosses val="autoZero"/>
        <c:auto val="1"/>
        <c:lblOffset val="100"/>
        <c:baseTimeUnit val="months"/>
      </c:dateAx>
      <c:valAx>
        <c:axId val="140967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357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9308886967168"/>
          <c:y val="7.1477198162729655E-2"/>
          <c:w val="0.15097299976231296"/>
          <c:h val="0.90218449256342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752451463798239E-2"/>
          <c:y val="0.14610263560804898"/>
          <c:w val="0.80634801430168046"/>
          <c:h val="0.76691245625546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OC Data FY 17-18'!$A$9</c:f>
              <c:strCache>
                <c:ptCount val="1"/>
                <c:pt idx="0">
                  <c:v>Total Volunteers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OC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OC Data FY 17-18'!$B$9:$M$9</c:f>
              <c:numCache>
                <c:formatCode>#,##0</c:formatCode>
                <c:ptCount val="12"/>
                <c:pt idx="0">
                  <c:v>321</c:v>
                </c:pt>
                <c:pt idx="1">
                  <c:v>322</c:v>
                </c:pt>
                <c:pt idx="2">
                  <c:v>297</c:v>
                </c:pt>
                <c:pt idx="3">
                  <c:v>294</c:v>
                </c:pt>
                <c:pt idx="4">
                  <c:v>284</c:v>
                </c:pt>
                <c:pt idx="5">
                  <c:v>307</c:v>
                </c:pt>
                <c:pt idx="6">
                  <c:v>472</c:v>
                </c:pt>
                <c:pt idx="7">
                  <c:v>296</c:v>
                </c:pt>
                <c:pt idx="8">
                  <c:v>284</c:v>
                </c:pt>
                <c:pt idx="9">
                  <c:v>308</c:v>
                </c:pt>
                <c:pt idx="10">
                  <c:v>323</c:v>
                </c:pt>
                <c:pt idx="11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0-4863-BF40-7B89C87E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82048"/>
        <c:axId val="143295616"/>
      </c:barChart>
      <c:dateAx>
        <c:axId val="52482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295616"/>
        <c:crosses val="autoZero"/>
        <c:auto val="1"/>
        <c:lblOffset val="100"/>
        <c:baseTimeUnit val="months"/>
      </c:dateAx>
      <c:valAx>
        <c:axId val="143295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248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94114969732826"/>
          <c:y val="0.22081501531058617"/>
          <c:w val="0.14205885030267171"/>
          <c:h val="0.439515255905511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052498495491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896182892373562E-2"/>
          <c:y val="3.7571978629574856E-2"/>
          <c:w val="0.78466470034341773"/>
          <c:h val="0.83634784230651371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17-18'!$B$2:$M$2</c:f>
              <c:numCache>
                <c:formatCode>#,##0</c:formatCode>
                <c:ptCount val="12"/>
                <c:pt idx="0">
                  <c:v>354</c:v>
                </c:pt>
                <c:pt idx="1">
                  <c:v>339</c:v>
                </c:pt>
                <c:pt idx="2">
                  <c:v>329</c:v>
                </c:pt>
                <c:pt idx="3">
                  <c:v>325</c:v>
                </c:pt>
                <c:pt idx="4">
                  <c:v>312</c:v>
                </c:pt>
                <c:pt idx="5">
                  <c:v>309</c:v>
                </c:pt>
                <c:pt idx="6">
                  <c:v>314</c:v>
                </c:pt>
                <c:pt idx="7">
                  <c:v>305</c:v>
                </c:pt>
                <c:pt idx="8">
                  <c:v>290</c:v>
                </c:pt>
                <c:pt idx="9">
                  <c:v>282</c:v>
                </c:pt>
                <c:pt idx="10">
                  <c:v>280</c:v>
                </c:pt>
                <c:pt idx="11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2E-44B9-8C35-EF9965A1DF67}"/>
            </c:ext>
          </c:extLst>
        </c:ser>
        <c:ser>
          <c:idx val="1"/>
          <c:order val="1"/>
          <c:tx>
            <c:strRef>
              <c:f>'Circuit 9 OS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17-18'!$B$3:$M$3</c:f>
              <c:numCache>
                <c:formatCode>#,##0</c:formatCode>
                <c:ptCount val="12"/>
                <c:pt idx="0">
                  <c:v>360</c:v>
                </c:pt>
                <c:pt idx="1">
                  <c:v>346</c:v>
                </c:pt>
                <c:pt idx="2">
                  <c:v>341</c:v>
                </c:pt>
                <c:pt idx="3">
                  <c:v>336</c:v>
                </c:pt>
                <c:pt idx="4">
                  <c:v>321</c:v>
                </c:pt>
                <c:pt idx="5">
                  <c:v>310</c:v>
                </c:pt>
                <c:pt idx="6">
                  <c:v>311</c:v>
                </c:pt>
                <c:pt idx="7">
                  <c:v>310</c:v>
                </c:pt>
                <c:pt idx="8">
                  <c:v>300</c:v>
                </c:pt>
                <c:pt idx="9">
                  <c:v>290</c:v>
                </c:pt>
                <c:pt idx="10">
                  <c:v>297</c:v>
                </c:pt>
                <c:pt idx="11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E-44B9-8C35-EF9965A1DF67}"/>
            </c:ext>
          </c:extLst>
        </c:ser>
        <c:ser>
          <c:idx val="2"/>
          <c:order val="2"/>
          <c:tx>
            <c:strRef>
              <c:f>'Circuit 9 OS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17-18'!$B$4:$M$4</c:f>
              <c:numCache>
                <c:formatCode>#,##0</c:formatCode>
                <c:ptCount val="12"/>
                <c:pt idx="0">
                  <c:v>280</c:v>
                </c:pt>
                <c:pt idx="1">
                  <c:v>279</c:v>
                </c:pt>
                <c:pt idx="2">
                  <c:v>277</c:v>
                </c:pt>
                <c:pt idx="3">
                  <c:v>274</c:v>
                </c:pt>
                <c:pt idx="4">
                  <c:v>261</c:v>
                </c:pt>
                <c:pt idx="5">
                  <c:v>253</c:v>
                </c:pt>
                <c:pt idx="6">
                  <c:v>249</c:v>
                </c:pt>
                <c:pt idx="7">
                  <c:v>245</c:v>
                </c:pt>
                <c:pt idx="8">
                  <c:v>235</c:v>
                </c:pt>
                <c:pt idx="9">
                  <c:v>228</c:v>
                </c:pt>
                <c:pt idx="10">
                  <c:v>226</c:v>
                </c:pt>
                <c:pt idx="11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2E-44B9-8C35-EF9965A1DF67}"/>
            </c:ext>
          </c:extLst>
        </c:ser>
        <c:ser>
          <c:idx val="3"/>
          <c:order val="3"/>
          <c:tx>
            <c:strRef>
              <c:f>'Circuit 9 OS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17-18'!$B$5:$M$5</c:f>
              <c:numCache>
                <c:formatCode>#,##0</c:formatCode>
                <c:ptCount val="12"/>
                <c:pt idx="0">
                  <c:v>78</c:v>
                </c:pt>
                <c:pt idx="1">
                  <c:v>64</c:v>
                </c:pt>
                <c:pt idx="2">
                  <c:v>64</c:v>
                </c:pt>
                <c:pt idx="3">
                  <c:v>57</c:v>
                </c:pt>
                <c:pt idx="4">
                  <c:v>54</c:v>
                </c:pt>
                <c:pt idx="5">
                  <c:v>53</c:v>
                </c:pt>
                <c:pt idx="6">
                  <c:v>52</c:v>
                </c:pt>
                <c:pt idx="7">
                  <c:v>55</c:v>
                </c:pt>
                <c:pt idx="8">
                  <c:v>57</c:v>
                </c:pt>
                <c:pt idx="9">
                  <c:v>60</c:v>
                </c:pt>
                <c:pt idx="10">
                  <c:v>65</c:v>
                </c:pt>
                <c:pt idx="1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2E-44B9-8C35-EF9965A1DF67}"/>
            </c:ext>
          </c:extLst>
        </c:ser>
        <c:ser>
          <c:idx val="4"/>
          <c:order val="4"/>
          <c:tx>
            <c:strRef>
              <c:f>'Circuit 9 OS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17-18'!$B$6:$M$6</c:f>
              <c:numCache>
                <c:formatCode>#,##0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2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2E-44B9-8C35-EF9965A1D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4096"/>
        <c:axId val="143297344"/>
      </c:lineChart>
      <c:dateAx>
        <c:axId val="52484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297344"/>
        <c:crosses val="autoZero"/>
        <c:auto val="1"/>
        <c:lblOffset val="100"/>
        <c:baseTimeUnit val="months"/>
      </c:dateAx>
      <c:valAx>
        <c:axId val="143297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24840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87062744324581"/>
          <c:y val="9.8001148293963253E-2"/>
          <c:w val="0.15237914624833745"/>
          <c:h val="0.8541948119429233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7052670631360953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17-18'!$B$2:$M$2</c:f>
              <c:numCache>
                <c:formatCode>#,##0</c:formatCode>
                <c:ptCount val="12"/>
                <c:pt idx="0">
                  <c:v>9160</c:v>
                </c:pt>
                <c:pt idx="1">
                  <c:v>9199</c:v>
                </c:pt>
                <c:pt idx="2">
                  <c:v>9154</c:v>
                </c:pt>
                <c:pt idx="3">
                  <c:v>9118</c:v>
                </c:pt>
                <c:pt idx="4">
                  <c:v>9137</c:v>
                </c:pt>
                <c:pt idx="5">
                  <c:v>9006</c:v>
                </c:pt>
                <c:pt idx="6">
                  <c:v>9017</c:v>
                </c:pt>
                <c:pt idx="7">
                  <c:v>9011</c:v>
                </c:pt>
                <c:pt idx="8">
                  <c:v>9069</c:v>
                </c:pt>
                <c:pt idx="9">
                  <c:v>9083</c:v>
                </c:pt>
                <c:pt idx="10">
                  <c:v>9131</c:v>
                </c:pt>
                <c:pt idx="11">
                  <c:v>9143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7B-4296-8106-4F5DA9B801E8}"/>
            </c:ext>
          </c:extLst>
        </c:ser>
        <c:ser>
          <c:idx val="1"/>
          <c:order val="1"/>
          <c:tx>
            <c:strRef>
              <c:f>'North Region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17-18'!$B$3:$M$3</c:f>
              <c:numCache>
                <c:formatCode>#,##0</c:formatCode>
                <c:ptCount val="12"/>
                <c:pt idx="0">
                  <c:v>7563</c:v>
                </c:pt>
                <c:pt idx="1">
                  <c:v>7557</c:v>
                </c:pt>
                <c:pt idx="2">
                  <c:v>7581</c:v>
                </c:pt>
                <c:pt idx="3">
                  <c:v>7632</c:v>
                </c:pt>
                <c:pt idx="4">
                  <c:v>7671</c:v>
                </c:pt>
                <c:pt idx="5">
                  <c:v>7564</c:v>
                </c:pt>
                <c:pt idx="6">
                  <c:v>7493</c:v>
                </c:pt>
                <c:pt idx="7">
                  <c:v>7501</c:v>
                </c:pt>
                <c:pt idx="8">
                  <c:v>7597</c:v>
                </c:pt>
                <c:pt idx="9">
                  <c:v>7596</c:v>
                </c:pt>
                <c:pt idx="10">
                  <c:v>7606</c:v>
                </c:pt>
                <c:pt idx="11">
                  <c:v>7682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B-4296-8106-4F5DA9B801E8}"/>
            </c:ext>
          </c:extLst>
        </c:ser>
        <c:ser>
          <c:idx val="2"/>
          <c:order val="2"/>
          <c:tx>
            <c:strRef>
              <c:f>'North Region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17-18'!$B$4:$M$4</c:f>
              <c:numCache>
                <c:formatCode>#,##0</c:formatCode>
                <c:ptCount val="12"/>
                <c:pt idx="0">
                  <c:v>5903</c:v>
                </c:pt>
                <c:pt idx="1">
                  <c:v>5933</c:v>
                </c:pt>
                <c:pt idx="2">
                  <c:v>5909</c:v>
                </c:pt>
                <c:pt idx="3">
                  <c:v>5955</c:v>
                </c:pt>
                <c:pt idx="4">
                  <c:v>6017</c:v>
                </c:pt>
                <c:pt idx="5">
                  <c:v>5865</c:v>
                </c:pt>
                <c:pt idx="6">
                  <c:v>5851</c:v>
                </c:pt>
                <c:pt idx="7">
                  <c:v>5911</c:v>
                </c:pt>
                <c:pt idx="8">
                  <c:v>5941</c:v>
                </c:pt>
                <c:pt idx="9">
                  <c:v>5938</c:v>
                </c:pt>
                <c:pt idx="10">
                  <c:v>5952</c:v>
                </c:pt>
                <c:pt idx="11">
                  <c:v>5967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B-4296-8106-4F5DA9B801E8}"/>
            </c:ext>
          </c:extLst>
        </c:ser>
        <c:ser>
          <c:idx val="3"/>
          <c:order val="3"/>
          <c:tx>
            <c:strRef>
              <c:f>'North Region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17-18'!$B$5:$M$5</c:f>
              <c:numCache>
                <c:formatCode>#,##0</c:formatCode>
                <c:ptCount val="12"/>
                <c:pt idx="0">
                  <c:v>1640</c:v>
                </c:pt>
                <c:pt idx="1">
                  <c:v>1620</c:v>
                </c:pt>
                <c:pt idx="2">
                  <c:v>1638</c:v>
                </c:pt>
                <c:pt idx="3">
                  <c:v>1662</c:v>
                </c:pt>
                <c:pt idx="4">
                  <c:v>1628</c:v>
                </c:pt>
                <c:pt idx="5">
                  <c:v>1672</c:v>
                </c:pt>
                <c:pt idx="6">
                  <c:v>1618</c:v>
                </c:pt>
                <c:pt idx="7">
                  <c:v>1577</c:v>
                </c:pt>
                <c:pt idx="8">
                  <c:v>1635</c:v>
                </c:pt>
                <c:pt idx="9">
                  <c:v>1638</c:v>
                </c:pt>
                <c:pt idx="10">
                  <c:v>1640</c:v>
                </c:pt>
                <c:pt idx="11">
                  <c:v>1702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7B-4296-8106-4F5DA9B801E8}"/>
            </c:ext>
          </c:extLst>
        </c:ser>
        <c:ser>
          <c:idx val="4"/>
          <c:order val="4"/>
          <c:tx>
            <c:strRef>
              <c:f>'North Region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17-18'!$B$6:$M$6</c:f>
              <c:numCache>
                <c:formatCode>#,##0</c:formatCode>
                <c:ptCount val="12"/>
                <c:pt idx="0">
                  <c:v>20</c:v>
                </c:pt>
                <c:pt idx="1">
                  <c:v>4</c:v>
                </c:pt>
                <c:pt idx="2">
                  <c:v>34</c:v>
                </c:pt>
                <c:pt idx="3">
                  <c:v>15</c:v>
                </c:pt>
                <c:pt idx="4">
                  <c:v>26</c:v>
                </c:pt>
                <c:pt idx="5">
                  <c:v>27</c:v>
                </c:pt>
                <c:pt idx="6">
                  <c:v>24</c:v>
                </c:pt>
                <c:pt idx="7">
                  <c:v>13</c:v>
                </c:pt>
                <c:pt idx="8">
                  <c:v>21</c:v>
                </c:pt>
                <c:pt idx="9">
                  <c:v>20</c:v>
                </c:pt>
                <c:pt idx="10">
                  <c:v>14</c:v>
                </c:pt>
                <c:pt idx="1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7B-4296-8106-4F5DA9B80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01760"/>
        <c:axId val="137832704"/>
      </c:lineChart>
      <c:dateAx>
        <c:axId val="136501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32704"/>
        <c:crosses val="autoZero"/>
        <c:auto val="1"/>
        <c:lblOffset val="100"/>
        <c:baseTimeUnit val="months"/>
      </c:dateAx>
      <c:valAx>
        <c:axId val="137832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650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3410009594598"/>
          <c:y val="0.11329997812773406"/>
          <c:w val="0.15187633335246212"/>
          <c:h val="0.8362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80641148180176"/>
          <c:y val="2.20882545931758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02557406454844E-2"/>
          <c:y val="3.3874964714078935E-2"/>
          <c:w val="0.79106121156965936"/>
          <c:h val="0.88968978420031597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17-18'!$B$9:$M$9</c:f>
              <c:numCache>
                <c:formatCode>#,##0</c:formatCode>
                <c:ptCount val="12"/>
                <c:pt idx="0">
                  <c:v>219</c:v>
                </c:pt>
                <c:pt idx="1">
                  <c:v>219</c:v>
                </c:pt>
                <c:pt idx="2">
                  <c:v>214</c:v>
                </c:pt>
                <c:pt idx="3">
                  <c:v>219</c:v>
                </c:pt>
                <c:pt idx="4">
                  <c:v>216</c:v>
                </c:pt>
                <c:pt idx="5">
                  <c:v>215</c:v>
                </c:pt>
                <c:pt idx="6">
                  <c:v>216</c:v>
                </c:pt>
                <c:pt idx="7">
                  <c:v>216</c:v>
                </c:pt>
                <c:pt idx="8">
                  <c:v>215</c:v>
                </c:pt>
                <c:pt idx="9">
                  <c:v>215</c:v>
                </c:pt>
                <c:pt idx="10">
                  <c:v>215</c:v>
                </c:pt>
                <c:pt idx="11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B-449B-9808-1FFB24634E87}"/>
            </c:ext>
          </c:extLst>
        </c:ser>
        <c:ser>
          <c:idx val="1"/>
          <c:order val="1"/>
          <c:tx>
            <c:strRef>
              <c:f>'Circuit 9 OS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17-18'!$B$10:$M$10</c:f>
              <c:numCache>
                <c:formatCode>#,##0</c:formatCode>
                <c:ptCount val="12"/>
                <c:pt idx="0">
                  <c:v>209</c:v>
                </c:pt>
                <c:pt idx="1">
                  <c:v>209</c:v>
                </c:pt>
                <c:pt idx="2">
                  <c:v>204</c:v>
                </c:pt>
                <c:pt idx="3">
                  <c:v>209</c:v>
                </c:pt>
                <c:pt idx="4">
                  <c:v>206</c:v>
                </c:pt>
                <c:pt idx="5">
                  <c:v>205</c:v>
                </c:pt>
                <c:pt idx="6">
                  <c:v>206</c:v>
                </c:pt>
                <c:pt idx="7">
                  <c:v>206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B-449B-9808-1FFB24634E87}"/>
            </c:ext>
          </c:extLst>
        </c:ser>
        <c:ser>
          <c:idx val="2"/>
          <c:order val="2"/>
          <c:tx>
            <c:strRef>
              <c:f>'Circuit 9 OS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17-18'!$B$11:$M$11</c:f>
              <c:numCache>
                <c:formatCode>#,##0</c:formatCode>
                <c:ptCount val="12"/>
                <c:pt idx="0">
                  <c:v>133</c:v>
                </c:pt>
                <c:pt idx="1">
                  <c:v>138</c:v>
                </c:pt>
                <c:pt idx="2">
                  <c:v>132</c:v>
                </c:pt>
                <c:pt idx="3">
                  <c:v>130</c:v>
                </c:pt>
                <c:pt idx="4">
                  <c:v>128</c:v>
                </c:pt>
                <c:pt idx="5">
                  <c:v>125</c:v>
                </c:pt>
                <c:pt idx="6">
                  <c:v>121</c:v>
                </c:pt>
                <c:pt idx="7">
                  <c:v>124</c:v>
                </c:pt>
                <c:pt idx="8">
                  <c:v>126</c:v>
                </c:pt>
                <c:pt idx="9">
                  <c:v>119</c:v>
                </c:pt>
                <c:pt idx="10">
                  <c:v>116</c:v>
                </c:pt>
                <c:pt idx="11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AB-449B-9808-1FFB24634E87}"/>
            </c:ext>
          </c:extLst>
        </c:ser>
        <c:ser>
          <c:idx val="3"/>
          <c:order val="3"/>
          <c:tx>
            <c:strRef>
              <c:f>'Circuit 9 OS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17-18'!$B$12:$M$12</c:f>
              <c:numCache>
                <c:formatCode>#,##0</c:formatCode>
                <c:ptCount val="12"/>
                <c:pt idx="0">
                  <c:v>76</c:v>
                </c:pt>
                <c:pt idx="1">
                  <c:v>71</c:v>
                </c:pt>
                <c:pt idx="2">
                  <c:v>72</c:v>
                </c:pt>
                <c:pt idx="3">
                  <c:v>79</c:v>
                </c:pt>
                <c:pt idx="4">
                  <c:v>78</c:v>
                </c:pt>
                <c:pt idx="5">
                  <c:v>80</c:v>
                </c:pt>
                <c:pt idx="6">
                  <c:v>85</c:v>
                </c:pt>
                <c:pt idx="7">
                  <c:v>82</c:v>
                </c:pt>
                <c:pt idx="8">
                  <c:v>79</c:v>
                </c:pt>
                <c:pt idx="9">
                  <c:v>86</c:v>
                </c:pt>
                <c:pt idx="10">
                  <c:v>89</c:v>
                </c:pt>
                <c:pt idx="1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AB-449B-9808-1FFB24634E87}"/>
            </c:ext>
          </c:extLst>
        </c:ser>
        <c:ser>
          <c:idx val="4"/>
          <c:order val="4"/>
          <c:tx>
            <c:strRef>
              <c:f>'Circuit 9 OS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17-18'!$B$13:$M$13</c:f>
              <c:numCache>
                <c:formatCode>General</c:formatCode>
                <c:ptCount val="12"/>
                <c:pt idx="0">
                  <c:v>40</c:v>
                </c:pt>
                <c:pt idx="1">
                  <c:v>36</c:v>
                </c:pt>
                <c:pt idx="2">
                  <c:v>41</c:v>
                </c:pt>
                <c:pt idx="3">
                  <c:v>38</c:v>
                </c:pt>
                <c:pt idx="4">
                  <c:v>39</c:v>
                </c:pt>
                <c:pt idx="5">
                  <c:v>46</c:v>
                </c:pt>
                <c:pt idx="6">
                  <c:v>46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55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AB-449B-9808-1FFB24634E87}"/>
            </c:ext>
          </c:extLst>
        </c:ser>
        <c:ser>
          <c:idx val="5"/>
          <c:order val="5"/>
          <c:tx>
            <c:strRef>
              <c:f>'Circuit 9 OS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17-18'!$B$14:$M$14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AB-449B-9808-1FFB24634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03744"/>
        <c:axId val="143299648"/>
      </c:lineChart>
      <c:dateAx>
        <c:axId val="52703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299648"/>
        <c:crosses val="autoZero"/>
        <c:auto val="1"/>
        <c:lblOffset val="100"/>
        <c:baseTimeUnit val="months"/>
      </c:dateAx>
      <c:valAx>
        <c:axId val="1432996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27037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856320705576548"/>
          <c:y val="6.6864610673665795E-2"/>
          <c:w val="0.16143679294423458"/>
          <c:h val="0.933135389326334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656860811473714"/>
          <c:y val="2.89752843394575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217481361838317E-2"/>
          <c:w val="0.80651950953039553"/>
          <c:h val="0.86838254593175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OS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OS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17-18'!$B$17:$M$17</c:f>
              <c:numCache>
                <c:formatCode>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8-46AE-AB32-20D0F0E19A02}"/>
            </c:ext>
          </c:extLst>
        </c:ser>
        <c:ser>
          <c:idx val="1"/>
          <c:order val="1"/>
          <c:tx>
            <c:strRef>
              <c:f>'Circuit 9 OS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OS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9 OS Data FY 17-18'!$B$18:$M$18</c:f>
              <c:numCache>
                <c:formatCode>#,##0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E8-46AE-AB32-20D0F0E1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4768"/>
        <c:axId val="143301952"/>
      </c:barChart>
      <c:dateAx>
        <c:axId val="52704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301952"/>
        <c:crosses val="autoZero"/>
        <c:auto val="1"/>
        <c:lblOffset val="100"/>
        <c:baseTimeUnit val="months"/>
      </c:dateAx>
      <c:valAx>
        <c:axId val="143301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270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23790867711614"/>
          <c:y val="0.10922013667631929"/>
          <c:w val="0.13376209132288383"/>
          <c:h val="0.790477212397876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403018119844846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8152988608382718E-2"/>
          <c:w val="0.77573453199823861"/>
          <c:h val="0.87161061898512682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17-18'!$B$2:$M$2</c:f>
              <c:numCache>
                <c:formatCode>#,##0</c:formatCode>
                <c:ptCount val="12"/>
                <c:pt idx="0">
                  <c:v>1806</c:v>
                </c:pt>
                <c:pt idx="1">
                  <c:v>1808</c:v>
                </c:pt>
                <c:pt idx="2">
                  <c:v>1814</c:v>
                </c:pt>
                <c:pt idx="3">
                  <c:v>1828</c:v>
                </c:pt>
                <c:pt idx="4">
                  <c:v>1786</c:v>
                </c:pt>
                <c:pt idx="5">
                  <c:v>1751</c:v>
                </c:pt>
                <c:pt idx="6">
                  <c:v>1765</c:v>
                </c:pt>
                <c:pt idx="7">
                  <c:v>1816</c:v>
                </c:pt>
                <c:pt idx="8">
                  <c:v>1781</c:v>
                </c:pt>
                <c:pt idx="9">
                  <c:v>1747</c:v>
                </c:pt>
                <c:pt idx="10">
                  <c:v>1726</c:v>
                </c:pt>
                <c:pt idx="11">
                  <c:v>1687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29-48BF-8CA2-353CD1EC2D54}"/>
            </c:ext>
          </c:extLst>
        </c:ser>
        <c:ser>
          <c:idx val="1"/>
          <c:order val="1"/>
          <c:tx>
            <c:strRef>
              <c:f>'Circuit 10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17-18'!$B$3:$M$3</c:f>
              <c:numCache>
                <c:formatCode>#,##0</c:formatCode>
                <c:ptCount val="12"/>
                <c:pt idx="0">
                  <c:v>1517</c:v>
                </c:pt>
                <c:pt idx="1">
                  <c:v>1478</c:v>
                </c:pt>
                <c:pt idx="2">
                  <c:v>1483</c:v>
                </c:pt>
                <c:pt idx="3">
                  <c:v>1463</c:v>
                </c:pt>
                <c:pt idx="4">
                  <c:v>1445</c:v>
                </c:pt>
                <c:pt idx="5">
                  <c:v>1401</c:v>
                </c:pt>
                <c:pt idx="6">
                  <c:v>1378</c:v>
                </c:pt>
                <c:pt idx="7">
                  <c:v>1390</c:v>
                </c:pt>
                <c:pt idx="8">
                  <c:v>1332</c:v>
                </c:pt>
                <c:pt idx="9">
                  <c:v>1306</c:v>
                </c:pt>
                <c:pt idx="10">
                  <c:v>1303</c:v>
                </c:pt>
                <c:pt idx="11">
                  <c:v>1320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9-48BF-8CA2-353CD1EC2D54}"/>
            </c:ext>
          </c:extLst>
        </c:ser>
        <c:ser>
          <c:idx val="2"/>
          <c:order val="2"/>
          <c:tx>
            <c:strRef>
              <c:f>'Circuit 10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17-18'!$B$4:$M$4</c:f>
              <c:numCache>
                <c:formatCode>#,##0</c:formatCode>
                <c:ptCount val="12"/>
                <c:pt idx="0">
                  <c:v>1288</c:v>
                </c:pt>
                <c:pt idx="1">
                  <c:v>1271</c:v>
                </c:pt>
                <c:pt idx="2">
                  <c:v>1267</c:v>
                </c:pt>
                <c:pt idx="3">
                  <c:v>1248</c:v>
                </c:pt>
                <c:pt idx="4">
                  <c:v>1220</c:v>
                </c:pt>
                <c:pt idx="5">
                  <c:v>1182</c:v>
                </c:pt>
                <c:pt idx="6">
                  <c:v>1181</c:v>
                </c:pt>
                <c:pt idx="7">
                  <c:v>1182</c:v>
                </c:pt>
                <c:pt idx="8">
                  <c:v>1184</c:v>
                </c:pt>
                <c:pt idx="9">
                  <c:v>1149</c:v>
                </c:pt>
                <c:pt idx="10">
                  <c:v>1132</c:v>
                </c:pt>
                <c:pt idx="11">
                  <c:v>1149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29-48BF-8CA2-353CD1EC2D54}"/>
            </c:ext>
          </c:extLst>
        </c:ser>
        <c:ser>
          <c:idx val="3"/>
          <c:order val="3"/>
          <c:tx>
            <c:strRef>
              <c:f>'Circuit 10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17-18'!$B$5:$M$5</c:f>
              <c:numCache>
                <c:formatCode>#,##0</c:formatCode>
                <c:ptCount val="12"/>
                <c:pt idx="0">
                  <c:v>209</c:v>
                </c:pt>
                <c:pt idx="1">
                  <c:v>194</c:v>
                </c:pt>
                <c:pt idx="2">
                  <c:v>199</c:v>
                </c:pt>
                <c:pt idx="3">
                  <c:v>207</c:v>
                </c:pt>
                <c:pt idx="4">
                  <c:v>196</c:v>
                </c:pt>
                <c:pt idx="5">
                  <c:v>201</c:v>
                </c:pt>
                <c:pt idx="6">
                  <c:v>172</c:v>
                </c:pt>
                <c:pt idx="7">
                  <c:v>175</c:v>
                </c:pt>
                <c:pt idx="8">
                  <c:v>141</c:v>
                </c:pt>
                <c:pt idx="9">
                  <c:v>155</c:v>
                </c:pt>
                <c:pt idx="10">
                  <c:v>153</c:v>
                </c:pt>
                <c:pt idx="11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29-48BF-8CA2-353CD1EC2D54}"/>
            </c:ext>
          </c:extLst>
        </c:ser>
        <c:ser>
          <c:idx val="4"/>
          <c:order val="4"/>
          <c:tx>
            <c:strRef>
              <c:f>'Circuit 10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17-18'!$B$6:$M$6</c:f>
              <c:numCache>
                <c:formatCode>#,##0</c:formatCode>
                <c:ptCount val="12"/>
                <c:pt idx="0">
                  <c:v>20</c:v>
                </c:pt>
                <c:pt idx="1">
                  <c:v>13</c:v>
                </c:pt>
                <c:pt idx="2">
                  <c:v>17</c:v>
                </c:pt>
                <c:pt idx="3">
                  <c:v>8</c:v>
                </c:pt>
                <c:pt idx="4">
                  <c:v>29</c:v>
                </c:pt>
                <c:pt idx="5">
                  <c:v>18</c:v>
                </c:pt>
                <c:pt idx="6">
                  <c:v>25</c:v>
                </c:pt>
                <c:pt idx="7">
                  <c:v>33</c:v>
                </c:pt>
                <c:pt idx="8">
                  <c:v>7</c:v>
                </c:pt>
                <c:pt idx="9">
                  <c:v>2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29-48BF-8CA2-353CD1EC2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96480"/>
        <c:axId val="53561024"/>
      </c:lineChart>
      <c:dateAx>
        <c:axId val="53396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561024"/>
        <c:crosses val="autoZero"/>
        <c:auto val="1"/>
        <c:lblOffset val="100"/>
        <c:baseTimeUnit val="months"/>
      </c:dateAx>
      <c:valAx>
        <c:axId val="53561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3964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670773159771"/>
          <c:y val="4.5679302973726237E-2"/>
          <c:w val="0.15213286200496615"/>
          <c:h val="0.88135115923009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82794997446131"/>
          <c:y val="3.115157480314960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514258971992591E-2"/>
          <c:y val="3.4587288738440407E-2"/>
          <c:w val="0.79262434465018561"/>
          <c:h val="0.88737017685873376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17-18'!$B$9:$M$9</c:f>
              <c:numCache>
                <c:formatCode>#,##0</c:formatCode>
                <c:ptCount val="12"/>
                <c:pt idx="0">
                  <c:v>833</c:v>
                </c:pt>
                <c:pt idx="1">
                  <c:v>840</c:v>
                </c:pt>
                <c:pt idx="2">
                  <c:v>823</c:v>
                </c:pt>
                <c:pt idx="3">
                  <c:v>825</c:v>
                </c:pt>
                <c:pt idx="4">
                  <c:v>827</c:v>
                </c:pt>
                <c:pt idx="5">
                  <c:v>823</c:v>
                </c:pt>
                <c:pt idx="6">
                  <c:v>828</c:v>
                </c:pt>
                <c:pt idx="7">
                  <c:v>831</c:v>
                </c:pt>
                <c:pt idx="8">
                  <c:v>825</c:v>
                </c:pt>
                <c:pt idx="9">
                  <c:v>818</c:v>
                </c:pt>
                <c:pt idx="10">
                  <c:v>820</c:v>
                </c:pt>
                <c:pt idx="11">
                  <c:v>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4-4986-9D0E-7CD55F37A94E}"/>
            </c:ext>
          </c:extLst>
        </c:ser>
        <c:ser>
          <c:idx val="1"/>
          <c:order val="1"/>
          <c:tx>
            <c:strRef>
              <c:f>'Circuit 10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17-18'!$B$10:$M$10</c:f>
              <c:numCache>
                <c:formatCode>#,##0</c:formatCode>
                <c:ptCount val="12"/>
                <c:pt idx="0">
                  <c:v>800</c:v>
                </c:pt>
                <c:pt idx="1">
                  <c:v>807</c:v>
                </c:pt>
                <c:pt idx="2">
                  <c:v>790</c:v>
                </c:pt>
                <c:pt idx="3">
                  <c:v>792</c:v>
                </c:pt>
                <c:pt idx="4">
                  <c:v>796</c:v>
                </c:pt>
                <c:pt idx="5">
                  <c:v>792</c:v>
                </c:pt>
                <c:pt idx="6">
                  <c:v>797</c:v>
                </c:pt>
                <c:pt idx="7">
                  <c:v>800</c:v>
                </c:pt>
                <c:pt idx="8">
                  <c:v>794</c:v>
                </c:pt>
                <c:pt idx="9">
                  <c:v>794</c:v>
                </c:pt>
                <c:pt idx="10">
                  <c:v>797</c:v>
                </c:pt>
                <c:pt idx="11">
                  <c:v>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4-4986-9D0E-7CD55F37A94E}"/>
            </c:ext>
          </c:extLst>
        </c:ser>
        <c:ser>
          <c:idx val="2"/>
          <c:order val="2"/>
          <c:tx>
            <c:strRef>
              <c:f>'Circuit 10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17-18'!$B$11:$M$11</c:f>
              <c:numCache>
                <c:formatCode>#,##0</c:formatCode>
                <c:ptCount val="12"/>
                <c:pt idx="0">
                  <c:v>571</c:v>
                </c:pt>
                <c:pt idx="1">
                  <c:v>583</c:v>
                </c:pt>
                <c:pt idx="2">
                  <c:v>566</c:v>
                </c:pt>
                <c:pt idx="3">
                  <c:v>570</c:v>
                </c:pt>
                <c:pt idx="4">
                  <c:v>558</c:v>
                </c:pt>
                <c:pt idx="5">
                  <c:v>546</c:v>
                </c:pt>
                <c:pt idx="6">
                  <c:v>563</c:v>
                </c:pt>
                <c:pt idx="7">
                  <c:v>555</c:v>
                </c:pt>
                <c:pt idx="8">
                  <c:v>558</c:v>
                </c:pt>
                <c:pt idx="9">
                  <c:v>547</c:v>
                </c:pt>
                <c:pt idx="10">
                  <c:v>541</c:v>
                </c:pt>
                <c:pt idx="11">
                  <c:v>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34-4986-9D0E-7CD55F37A94E}"/>
            </c:ext>
          </c:extLst>
        </c:ser>
        <c:ser>
          <c:idx val="3"/>
          <c:order val="3"/>
          <c:tx>
            <c:strRef>
              <c:f>'Circuit 10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17-18'!$B$12:$M$12</c:f>
              <c:numCache>
                <c:formatCode>#,##0</c:formatCode>
                <c:ptCount val="12"/>
                <c:pt idx="0">
                  <c:v>229</c:v>
                </c:pt>
                <c:pt idx="1">
                  <c:v>224</c:v>
                </c:pt>
                <c:pt idx="2">
                  <c:v>224</c:v>
                </c:pt>
                <c:pt idx="3">
                  <c:v>222</c:v>
                </c:pt>
                <c:pt idx="4">
                  <c:v>238</c:v>
                </c:pt>
                <c:pt idx="5">
                  <c:v>246</c:v>
                </c:pt>
                <c:pt idx="6">
                  <c:v>234</c:v>
                </c:pt>
                <c:pt idx="7">
                  <c:v>245</c:v>
                </c:pt>
                <c:pt idx="8">
                  <c:v>236</c:v>
                </c:pt>
                <c:pt idx="9">
                  <c:v>247</c:v>
                </c:pt>
                <c:pt idx="10">
                  <c:v>256</c:v>
                </c:pt>
                <c:pt idx="11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34-4986-9D0E-7CD55F37A94E}"/>
            </c:ext>
          </c:extLst>
        </c:ser>
        <c:ser>
          <c:idx val="4"/>
          <c:order val="4"/>
          <c:tx>
            <c:strRef>
              <c:f>'Circuit 10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17-18'!$B$13:$M$13</c:f>
              <c:numCache>
                <c:formatCode>General</c:formatCode>
                <c:ptCount val="12"/>
                <c:pt idx="0">
                  <c:v>102</c:v>
                </c:pt>
                <c:pt idx="1">
                  <c:v>110</c:v>
                </c:pt>
                <c:pt idx="2">
                  <c:v>129</c:v>
                </c:pt>
                <c:pt idx="3">
                  <c:v>126</c:v>
                </c:pt>
                <c:pt idx="4">
                  <c:v>128</c:v>
                </c:pt>
                <c:pt idx="5">
                  <c:v>126</c:v>
                </c:pt>
                <c:pt idx="6">
                  <c:v>117</c:v>
                </c:pt>
                <c:pt idx="7">
                  <c:v>115</c:v>
                </c:pt>
                <c:pt idx="8">
                  <c:v>118</c:v>
                </c:pt>
                <c:pt idx="9">
                  <c:v>122</c:v>
                </c:pt>
                <c:pt idx="10">
                  <c:v>133</c:v>
                </c:pt>
                <c:pt idx="11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34-4986-9D0E-7CD55F37A94E}"/>
            </c:ext>
          </c:extLst>
        </c:ser>
        <c:ser>
          <c:idx val="5"/>
          <c:order val="5"/>
          <c:tx>
            <c:strRef>
              <c:f>'Circuit 10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17-18'!$B$14:$M$14</c:f>
              <c:numCache>
                <c:formatCode>#,##0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24</c:v>
                </c:pt>
                <c:pt idx="10">
                  <c:v>23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34-4986-9D0E-7CD55F37A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98016"/>
        <c:axId val="53563328"/>
      </c:lineChart>
      <c:dateAx>
        <c:axId val="53398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563328"/>
        <c:crosses val="autoZero"/>
        <c:auto val="1"/>
        <c:lblOffset val="100"/>
        <c:baseTimeUnit val="months"/>
      </c:dateAx>
      <c:valAx>
        <c:axId val="53563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398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23990715033448"/>
          <c:y val="6.1256014873140863E-2"/>
          <c:w val="0.15076009284966546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76713217928683775"/>
          <c:y val="1.524496937882764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540080611310867E-2"/>
          <c:y val="7.6658191163604547E-2"/>
          <c:w val="0.79408036908390978"/>
          <c:h val="0.8173400846140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10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10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17-18'!$B$17:$M$17</c:f>
              <c:numCache>
                <c:formatCode>#,##0</c:formatCode>
                <c:ptCount val="12"/>
                <c:pt idx="0">
                  <c:v>17</c:v>
                </c:pt>
                <c:pt idx="1">
                  <c:v>18</c:v>
                </c:pt>
                <c:pt idx="2">
                  <c:v>0</c:v>
                </c:pt>
                <c:pt idx="3">
                  <c:v>15</c:v>
                </c:pt>
                <c:pt idx="4">
                  <c:v>15</c:v>
                </c:pt>
                <c:pt idx="5">
                  <c:v>11</c:v>
                </c:pt>
                <c:pt idx="6">
                  <c:v>16</c:v>
                </c:pt>
                <c:pt idx="7">
                  <c:v>20</c:v>
                </c:pt>
                <c:pt idx="8">
                  <c:v>13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9-4E01-B3AC-74FA4CC15FB1}"/>
            </c:ext>
          </c:extLst>
        </c:ser>
        <c:ser>
          <c:idx val="1"/>
          <c:order val="1"/>
          <c:tx>
            <c:strRef>
              <c:f>'Circuit 10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10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10 Data FY 17-18'!$B$18:$M$18</c:f>
              <c:numCache>
                <c:formatCode>#,##0</c:formatCode>
                <c:ptCount val="12"/>
                <c:pt idx="0">
                  <c:v>15</c:v>
                </c:pt>
                <c:pt idx="1">
                  <c:v>17</c:v>
                </c:pt>
                <c:pt idx="2">
                  <c:v>11</c:v>
                </c:pt>
                <c:pt idx="3">
                  <c:v>14</c:v>
                </c:pt>
                <c:pt idx="4">
                  <c:v>15</c:v>
                </c:pt>
                <c:pt idx="5">
                  <c:v>11</c:v>
                </c:pt>
                <c:pt idx="6">
                  <c:v>18</c:v>
                </c:pt>
                <c:pt idx="7">
                  <c:v>19</c:v>
                </c:pt>
                <c:pt idx="8">
                  <c:v>10</c:v>
                </c:pt>
                <c:pt idx="9">
                  <c:v>7</c:v>
                </c:pt>
                <c:pt idx="10">
                  <c:v>10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9-4E01-B3AC-74FA4CC1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29920"/>
        <c:axId val="53565632"/>
      </c:barChart>
      <c:dateAx>
        <c:axId val="53329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565632"/>
        <c:crosses val="autoZero"/>
        <c:auto val="1"/>
        <c:lblOffset val="100"/>
        <c:baseTimeUnit val="months"/>
      </c:dateAx>
      <c:valAx>
        <c:axId val="53565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32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06877060442398"/>
          <c:y val="6.5314626040016963E-2"/>
          <c:w val="0.15293122939557596"/>
          <c:h val="0.9346853739599830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  <a:endParaRPr lang="en-US"/>
          </a:p>
        </c:rich>
      </c:tx>
      <c:layout>
        <c:manualLayout>
          <c:xMode val="edge"/>
          <c:yMode val="edge"/>
          <c:x val="0.397439427730493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22576648101686E-2"/>
          <c:y val="3.8550415573053366E-2"/>
          <c:w val="0.77626689494318168"/>
          <c:h val="0.8320860673665792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17-18'!$B$2:$M$2</c:f>
              <c:numCache>
                <c:formatCode>#,##0</c:formatCode>
                <c:ptCount val="12"/>
                <c:pt idx="0">
                  <c:v>2679</c:v>
                </c:pt>
                <c:pt idx="1">
                  <c:v>2695</c:v>
                </c:pt>
                <c:pt idx="2">
                  <c:v>2712</c:v>
                </c:pt>
                <c:pt idx="3">
                  <c:v>2698</c:v>
                </c:pt>
                <c:pt idx="4">
                  <c:v>2613</c:v>
                </c:pt>
                <c:pt idx="5">
                  <c:v>2576</c:v>
                </c:pt>
                <c:pt idx="6">
                  <c:v>2531</c:v>
                </c:pt>
                <c:pt idx="7">
                  <c:v>2481</c:v>
                </c:pt>
                <c:pt idx="8">
                  <c:v>2504</c:v>
                </c:pt>
                <c:pt idx="9">
                  <c:v>2426</c:v>
                </c:pt>
                <c:pt idx="10">
                  <c:v>2404</c:v>
                </c:pt>
                <c:pt idx="11">
                  <c:v>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6-492F-9A7A-4CC4CC3E7B83}"/>
            </c:ext>
          </c:extLst>
        </c:ser>
        <c:ser>
          <c:idx val="1"/>
          <c:order val="1"/>
          <c:tx>
            <c:strRef>
              <c:f>'Circuit 11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17-18'!$B$3:$M$3</c:f>
              <c:numCache>
                <c:formatCode>#,##0</c:formatCode>
                <c:ptCount val="12"/>
                <c:pt idx="0">
                  <c:v>2256</c:v>
                </c:pt>
                <c:pt idx="1">
                  <c:v>2271</c:v>
                </c:pt>
                <c:pt idx="2">
                  <c:v>2285</c:v>
                </c:pt>
                <c:pt idx="3">
                  <c:v>2290</c:v>
                </c:pt>
                <c:pt idx="4">
                  <c:v>2266</c:v>
                </c:pt>
                <c:pt idx="5">
                  <c:v>2204</c:v>
                </c:pt>
                <c:pt idx="6">
                  <c:v>2201</c:v>
                </c:pt>
                <c:pt idx="7">
                  <c:v>2208</c:v>
                </c:pt>
                <c:pt idx="8">
                  <c:v>2159</c:v>
                </c:pt>
                <c:pt idx="9">
                  <c:v>2153</c:v>
                </c:pt>
                <c:pt idx="10">
                  <c:v>2153</c:v>
                </c:pt>
                <c:pt idx="11">
                  <c:v>2065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6-492F-9A7A-4CC4CC3E7B83}"/>
            </c:ext>
          </c:extLst>
        </c:ser>
        <c:ser>
          <c:idx val="2"/>
          <c:order val="2"/>
          <c:tx>
            <c:strRef>
              <c:f>'Circuit 11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17-18'!$B$4:$M$4</c:f>
              <c:numCache>
                <c:formatCode>#,##0</c:formatCode>
                <c:ptCount val="12"/>
                <c:pt idx="0">
                  <c:v>1013</c:v>
                </c:pt>
                <c:pt idx="1">
                  <c:v>1037</c:v>
                </c:pt>
                <c:pt idx="2">
                  <c:v>1023</c:v>
                </c:pt>
                <c:pt idx="3">
                  <c:v>1033</c:v>
                </c:pt>
                <c:pt idx="4">
                  <c:v>1043</c:v>
                </c:pt>
                <c:pt idx="5">
                  <c:v>998</c:v>
                </c:pt>
                <c:pt idx="6">
                  <c:v>1001</c:v>
                </c:pt>
                <c:pt idx="7">
                  <c:v>1017</c:v>
                </c:pt>
                <c:pt idx="8">
                  <c:v>989</c:v>
                </c:pt>
                <c:pt idx="9">
                  <c:v>988</c:v>
                </c:pt>
                <c:pt idx="10">
                  <c:v>1004</c:v>
                </c:pt>
                <c:pt idx="11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6-492F-9A7A-4CC4CC3E7B83}"/>
            </c:ext>
          </c:extLst>
        </c:ser>
        <c:ser>
          <c:idx val="3"/>
          <c:order val="3"/>
          <c:tx>
            <c:strRef>
              <c:f>'Circuit 11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17-18'!$B$5:$M$5</c:f>
              <c:numCache>
                <c:formatCode>#,##0</c:formatCode>
                <c:ptCount val="12"/>
                <c:pt idx="0">
                  <c:v>1235</c:v>
                </c:pt>
                <c:pt idx="1">
                  <c:v>1229</c:v>
                </c:pt>
                <c:pt idx="2">
                  <c:v>1257</c:v>
                </c:pt>
                <c:pt idx="3">
                  <c:v>1253</c:v>
                </c:pt>
                <c:pt idx="4">
                  <c:v>1218</c:v>
                </c:pt>
                <c:pt idx="5">
                  <c:v>1195</c:v>
                </c:pt>
                <c:pt idx="6">
                  <c:v>1184</c:v>
                </c:pt>
                <c:pt idx="7">
                  <c:v>1191</c:v>
                </c:pt>
                <c:pt idx="8">
                  <c:v>1170</c:v>
                </c:pt>
                <c:pt idx="9">
                  <c:v>1165</c:v>
                </c:pt>
                <c:pt idx="10">
                  <c:v>1144</c:v>
                </c:pt>
                <c:pt idx="11">
                  <c:v>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6-492F-9A7A-4CC4CC3E7B83}"/>
            </c:ext>
          </c:extLst>
        </c:ser>
        <c:ser>
          <c:idx val="4"/>
          <c:order val="4"/>
          <c:tx>
            <c:strRef>
              <c:f>'Circuit 11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17-18'!$B$6:$M$6</c:f>
              <c:numCache>
                <c:formatCode>#,##0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11</c:v>
                </c:pt>
                <c:pt idx="6">
                  <c:v>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06-492F-9A7A-4CC4CC3E7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1968"/>
        <c:axId val="53469760"/>
      </c:lineChart>
      <c:dateAx>
        <c:axId val="53331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469760"/>
        <c:crosses val="autoZero"/>
        <c:auto val="1"/>
        <c:lblOffset val="100"/>
        <c:baseTimeUnit val="months"/>
      </c:dateAx>
      <c:valAx>
        <c:axId val="534697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331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875151082993239"/>
          <c:y val="9.3030129046369217E-2"/>
          <c:w val="0.15124847900352278"/>
          <c:h val="0.882664315398075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270417064918914"/>
          <c:y val="3.17448600174978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764285690342347E-2"/>
          <c:y val="3.524609423822022E-2"/>
          <c:w val="0.79780935429048372"/>
          <c:h val="0.88522484689413827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17-18'!$B$9:$M$9</c:f>
              <c:numCache>
                <c:formatCode>#,##0</c:formatCode>
                <c:ptCount val="12"/>
                <c:pt idx="0">
                  <c:v>751</c:v>
                </c:pt>
                <c:pt idx="1">
                  <c:v>752</c:v>
                </c:pt>
                <c:pt idx="2">
                  <c:v>744</c:v>
                </c:pt>
                <c:pt idx="3">
                  <c:v>760</c:v>
                </c:pt>
                <c:pt idx="4">
                  <c:v>746</c:v>
                </c:pt>
                <c:pt idx="5">
                  <c:v>761</c:v>
                </c:pt>
                <c:pt idx="6">
                  <c:v>766</c:v>
                </c:pt>
                <c:pt idx="7">
                  <c:v>777</c:v>
                </c:pt>
                <c:pt idx="8">
                  <c:v>775</c:v>
                </c:pt>
                <c:pt idx="9">
                  <c:v>782</c:v>
                </c:pt>
                <c:pt idx="10">
                  <c:v>779</c:v>
                </c:pt>
                <c:pt idx="11">
                  <c:v>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4-4A3B-B730-C045274ADA0A}"/>
            </c:ext>
          </c:extLst>
        </c:ser>
        <c:ser>
          <c:idx val="1"/>
          <c:order val="1"/>
          <c:tx>
            <c:strRef>
              <c:f>'Circuit 11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17-18'!$B$10:$M$10</c:f>
              <c:numCache>
                <c:formatCode>#,##0</c:formatCode>
                <c:ptCount val="12"/>
                <c:pt idx="0">
                  <c:v>704</c:v>
                </c:pt>
                <c:pt idx="1">
                  <c:v>704</c:v>
                </c:pt>
                <c:pt idx="2">
                  <c:v>709</c:v>
                </c:pt>
                <c:pt idx="3">
                  <c:v>732</c:v>
                </c:pt>
                <c:pt idx="4">
                  <c:v>736</c:v>
                </c:pt>
                <c:pt idx="5">
                  <c:v>751</c:v>
                </c:pt>
                <c:pt idx="6">
                  <c:v>756</c:v>
                </c:pt>
                <c:pt idx="7">
                  <c:v>766</c:v>
                </c:pt>
                <c:pt idx="8">
                  <c:v>766</c:v>
                </c:pt>
                <c:pt idx="9">
                  <c:v>774</c:v>
                </c:pt>
                <c:pt idx="10">
                  <c:v>771</c:v>
                </c:pt>
                <c:pt idx="11">
                  <c:v>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4-4A3B-B730-C045274ADA0A}"/>
            </c:ext>
          </c:extLst>
        </c:ser>
        <c:ser>
          <c:idx val="2"/>
          <c:order val="2"/>
          <c:tx>
            <c:strRef>
              <c:f>'Circuit 11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17-18'!$B$11:$M$11</c:f>
              <c:numCache>
                <c:formatCode>#,##0</c:formatCode>
                <c:ptCount val="12"/>
                <c:pt idx="0">
                  <c:v>454</c:v>
                </c:pt>
                <c:pt idx="1">
                  <c:v>465</c:v>
                </c:pt>
                <c:pt idx="2">
                  <c:v>471</c:v>
                </c:pt>
                <c:pt idx="3">
                  <c:v>473</c:v>
                </c:pt>
                <c:pt idx="4">
                  <c:v>478</c:v>
                </c:pt>
                <c:pt idx="5">
                  <c:v>472</c:v>
                </c:pt>
                <c:pt idx="6">
                  <c:v>476</c:v>
                </c:pt>
                <c:pt idx="7">
                  <c:v>489</c:v>
                </c:pt>
                <c:pt idx="8">
                  <c:v>483</c:v>
                </c:pt>
                <c:pt idx="9">
                  <c:v>489</c:v>
                </c:pt>
                <c:pt idx="10">
                  <c:v>489</c:v>
                </c:pt>
                <c:pt idx="11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34-4A3B-B730-C045274ADA0A}"/>
            </c:ext>
          </c:extLst>
        </c:ser>
        <c:ser>
          <c:idx val="3"/>
          <c:order val="3"/>
          <c:tx>
            <c:strRef>
              <c:f>'Circuit 11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17-18'!$B$12:$M$12</c:f>
              <c:numCache>
                <c:formatCode>#,##0</c:formatCode>
                <c:ptCount val="12"/>
                <c:pt idx="0">
                  <c:v>250</c:v>
                </c:pt>
                <c:pt idx="1">
                  <c:v>239</c:v>
                </c:pt>
                <c:pt idx="2">
                  <c:v>238</c:v>
                </c:pt>
                <c:pt idx="3">
                  <c:v>259</c:v>
                </c:pt>
                <c:pt idx="4">
                  <c:v>258</c:v>
                </c:pt>
                <c:pt idx="5">
                  <c:v>279</c:v>
                </c:pt>
                <c:pt idx="6">
                  <c:v>280</c:v>
                </c:pt>
                <c:pt idx="7">
                  <c:v>277</c:v>
                </c:pt>
                <c:pt idx="8">
                  <c:v>283</c:v>
                </c:pt>
                <c:pt idx="9">
                  <c:v>285</c:v>
                </c:pt>
                <c:pt idx="10">
                  <c:v>282</c:v>
                </c:pt>
                <c:pt idx="11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34-4A3B-B730-C045274ADA0A}"/>
            </c:ext>
          </c:extLst>
        </c:ser>
        <c:ser>
          <c:idx val="4"/>
          <c:order val="4"/>
          <c:tx>
            <c:strRef>
              <c:f>'Circuit 11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17-18'!$B$13:$M$13</c:f>
              <c:numCache>
                <c:formatCode>#,##0</c:formatCode>
                <c:ptCount val="12"/>
                <c:pt idx="0">
                  <c:v>97</c:v>
                </c:pt>
                <c:pt idx="1">
                  <c:v>104</c:v>
                </c:pt>
                <c:pt idx="2">
                  <c:v>123</c:v>
                </c:pt>
                <c:pt idx="3">
                  <c:v>129</c:v>
                </c:pt>
                <c:pt idx="4">
                  <c:v>131</c:v>
                </c:pt>
                <c:pt idx="5">
                  <c:v>142</c:v>
                </c:pt>
                <c:pt idx="6">
                  <c:v>143</c:v>
                </c:pt>
                <c:pt idx="7">
                  <c:v>136</c:v>
                </c:pt>
                <c:pt idx="8">
                  <c:v>141</c:v>
                </c:pt>
                <c:pt idx="9">
                  <c:v>147</c:v>
                </c:pt>
                <c:pt idx="10">
                  <c:v>142</c:v>
                </c:pt>
                <c:pt idx="11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34-4A3B-B730-C045274ADA0A}"/>
            </c:ext>
          </c:extLst>
        </c:ser>
        <c:ser>
          <c:idx val="5"/>
          <c:order val="5"/>
          <c:tx>
            <c:strRef>
              <c:f>'Circuit 11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17-18'!$B$14:$M$14</c:f>
              <c:numCache>
                <c:formatCode>#,##0</c:formatCode>
                <c:ptCount val="12"/>
                <c:pt idx="0">
                  <c:v>47</c:v>
                </c:pt>
                <c:pt idx="1">
                  <c:v>48</c:v>
                </c:pt>
                <c:pt idx="2">
                  <c:v>35</c:v>
                </c:pt>
                <c:pt idx="3">
                  <c:v>28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34-4A3B-B730-C045274AD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93472"/>
        <c:axId val="53472064"/>
      </c:lineChart>
      <c:dateAx>
        <c:axId val="53993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472064"/>
        <c:crosses val="autoZero"/>
        <c:auto val="1"/>
        <c:lblOffset val="100"/>
        <c:baseTimeUnit val="months"/>
      </c:dateAx>
      <c:valAx>
        <c:axId val="534720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9934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135127617718298"/>
          <c:y val="9.2727471566054237E-2"/>
          <c:w val="0.14864872382281694"/>
          <c:h val="0.9010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392686824551558"/>
          <c:y val="1.20516185476815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601808715115709E-2"/>
          <c:y val="4.0780604903725877E-2"/>
          <c:w val="0.80405157908862923"/>
          <c:h val="0.8779276027996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11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11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17-18'!$B$17:$M$17</c:f>
              <c:numCache>
                <c:formatCode>#,##0</c:formatCode>
                <c:ptCount val="12"/>
                <c:pt idx="0">
                  <c:v>19</c:v>
                </c:pt>
                <c:pt idx="1">
                  <c:v>12</c:v>
                </c:pt>
                <c:pt idx="2">
                  <c:v>13</c:v>
                </c:pt>
                <c:pt idx="3">
                  <c:v>36</c:v>
                </c:pt>
                <c:pt idx="4">
                  <c:v>16</c:v>
                </c:pt>
                <c:pt idx="5">
                  <c:v>19</c:v>
                </c:pt>
                <c:pt idx="6">
                  <c:v>18</c:v>
                </c:pt>
                <c:pt idx="7">
                  <c:v>20</c:v>
                </c:pt>
                <c:pt idx="8">
                  <c:v>18</c:v>
                </c:pt>
                <c:pt idx="9">
                  <c:v>20</c:v>
                </c:pt>
                <c:pt idx="10">
                  <c:v>13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3-417C-A9BF-D043A3041AEB}"/>
            </c:ext>
          </c:extLst>
        </c:ser>
        <c:ser>
          <c:idx val="1"/>
          <c:order val="1"/>
          <c:tx>
            <c:strRef>
              <c:f>'Circuit 11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11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11 Data FY 17-18'!$B$18:$M$18</c:f>
              <c:numCache>
                <c:formatCode>#,##0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17</c:v>
                </c:pt>
                <c:pt idx="3">
                  <c:v>15</c:v>
                </c:pt>
                <c:pt idx="4">
                  <c:v>5</c:v>
                </c:pt>
                <c:pt idx="5">
                  <c:v>13</c:v>
                </c:pt>
                <c:pt idx="6">
                  <c:v>10</c:v>
                </c:pt>
                <c:pt idx="7">
                  <c:v>17</c:v>
                </c:pt>
                <c:pt idx="8">
                  <c:v>13</c:v>
                </c:pt>
                <c:pt idx="9">
                  <c:v>17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3-417C-A9BF-D043A3041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93984"/>
        <c:axId val="53474368"/>
      </c:barChart>
      <c:dateAx>
        <c:axId val="53993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474368"/>
        <c:crosses val="autoZero"/>
        <c:auto val="1"/>
        <c:lblOffset val="100"/>
        <c:baseTimeUnit val="months"/>
      </c:dateAx>
      <c:valAx>
        <c:axId val="53474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99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3582722963297"/>
          <c:y val="0.13942748891925702"/>
          <c:w val="0.14056953621503854"/>
          <c:h val="0.743183300434553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191029589509402"/>
          <c:y val="3.4722222222222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7860254680441158E-2"/>
          <c:w val="0.79065451392874975"/>
          <c:h val="0.83509219915285526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17-18'!$B$2:$M$2</c:f>
              <c:numCache>
                <c:formatCode>#,##0</c:formatCode>
                <c:ptCount val="12"/>
                <c:pt idx="0">
                  <c:v>1471</c:v>
                </c:pt>
                <c:pt idx="1">
                  <c:v>1527</c:v>
                </c:pt>
                <c:pt idx="2">
                  <c:v>1529</c:v>
                </c:pt>
                <c:pt idx="3">
                  <c:v>1525</c:v>
                </c:pt>
                <c:pt idx="4">
                  <c:v>1517</c:v>
                </c:pt>
                <c:pt idx="5">
                  <c:v>1475</c:v>
                </c:pt>
                <c:pt idx="6">
                  <c:v>1466</c:v>
                </c:pt>
                <c:pt idx="7">
                  <c:v>1453</c:v>
                </c:pt>
                <c:pt idx="8">
                  <c:v>1425</c:v>
                </c:pt>
                <c:pt idx="9">
                  <c:v>1438</c:v>
                </c:pt>
                <c:pt idx="10">
                  <c:v>1456</c:v>
                </c:pt>
                <c:pt idx="11">
                  <c:v>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F-4634-AAF5-B0E8F3856E1E}"/>
            </c:ext>
          </c:extLst>
        </c:ser>
        <c:ser>
          <c:idx val="1"/>
          <c:order val="1"/>
          <c:tx>
            <c:strRef>
              <c:f>'Circuit 12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17-18'!$B$3:$M$3</c:f>
              <c:numCache>
                <c:formatCode>#,##0</c:formatCode>
                <c:ptCount val="12"/>
                <c:pt idx="0">
                  <c:v>1315</c:v>
                </c:pt>
                <c:pt idx="1">
                  <c:v>1341</c:v>
                </c:pt>
                <c:pt idx="2">
                  <c:v>1336</c:v>
                </c:pt>
                <c:pt idx="3">
                  <c:v>1327</c:v>
                </c:pt>
                <c:pt idx="4">
                  <c:v>1318</c:v>
                </c:pt>
                <c:pt idx="5">
                  <c:v>1297</c:v>
                </c:pt>
                <c:pt idx="6">
                  <c:v>1281</c:v>
                </c:pt>
                <c:pt idx="7">
                  <c:v>1254</c:v>
                </c:pt>
                <c:pt idx="8">
                  <c:v>1224</c:v>
                </c:pt>
                <c:pt idx="9">
                  <c:v>1230</c:v>
                </c:pt>
                <c:pt idx="10">
                  <c:v>1240</c:v>
                </c:pt>
                <c:pt idx="11">
                  <c:v>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F-4634-AAF5-B0E8F3856E1E}"/>
            </c:ext>
          </c:extLst>
        </c:ser>
        <c:ser>
          <c:idx val="2"/>
          <c:order val="2"/>
          <c:tx>
            <c:strRef>
              <c:f>'Circuit 12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17-18'!$B$4:$M$4</c:f>
              <c:numCache>
                <c:formatCode>#,##0</c:formatCode>
                <c:ptCount val="12"/>
                <c:pt idx="0">
                  <c:v>1039</c:v>
                </c:pt>
                <c:pt idx="1">
                  <c:v>1081</c:v>
                </c:pt>
                <c:pt idx="2">
                  <c:v>1075</c:v>
                </c:pt>
                <c:pt idx="3">
                  <c:v>1072</c:v>
                </c:pt>
                <c:pt idx="4">
                  <c:v>1066</c:v>
                </c:pt>
                <c:pt idx="5">
                  <c:v>1074</c:v>
                </c:pt>
                <c:pt idx="6">
                  <c:v>1055</c:v>
                </c:pt>
                <c:pt idx="7">
                  <c:v>1028</c:v>
                </c:pt>
                <c:pt idx="8">
                  <c:v>1027</c:v>
                </c:pt>
                <c:pt idx="9">
                  <c:v>1022</c:v>
                </c:pt>
                <c:pt idx="10">
                  <c:v>1048</c:v>
                </c:pt>
                <c:pt idx="11">
                  <c:v>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F-4634-AAF5-B0E8F3856E1E}"/>
            </c:ext>
          </c:extLst>
        </c:ser>
        <c:ser>
          <c:idx val="3"/>
          <c:order val="3"/>
          <c:tx>
            <c:strRef>
              <c:f>'Circuit 12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17-18'!$B$5:$M$5</c:f>
              <c:numCache>
                <c:formatCode>#,##0</c:formatCode>
                <c:ptCount val="12"/>
                <c:pt idx="0">
                  <c:v>275</c:v>
                </c:pt>
                <c:pt idx="1">
                  <c:v>259</c:v>
                </c:pt>
                <c:pt idx="2">
                  <c:v>260</c:v>
                </c:pt>
                <c:pt idx="3">
                  <c:v>254</c:v>
                </c:pt>
                <c:pt idx="4">
                  <c:v>251</c:v>
                </c:pt>
                <c:pt idx="5">
                  <c:v>222</c:v>
                </c:pt>
                <c:pt idx="6">
                  <c:v>225</c:v>
                </c:pt>
                <c:pt idx="7">
                  <c:v>222</c:v>
                </c:pt>
                <c:pt idx="8">
                  <c:v>196</c:v>
                </c:pt>
                <c:pt idx="9">
                  <c:v>208</c:v>
                </c:pt>
                <c:pt idx="10">
                  <c:v>192</c:v>
                </c:pt>
                <c:pt idx="11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6F-4634-AAF5-B0E8F3856E1E}"/>
            </c:ext>
          </c:extLst>
        </c:ser>
        <c:ser>
          <c:idx val="4"/>
          <c:order val="4"/>
          <c:tx>
            <c:strRef>
              <c:f>'Circuit 12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17-18'!$B$6:$M$6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6F-4634-AAF5-B0E8F3856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2992"/>
        <c:axId val="53476672"/>
      </c:lineChart>
      <c:dateAx>
        <c:axId val="5333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476672"/>
        <c:crosses val="autoZero"/>
        <c:auto val="1"/>
        <c:lblOffset val="100"/>
        <c:baseTimeUnit val="months"/>
      </c:dateAx>
      <c:valAx>
        <c:axId val="534766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3329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12449238642862"/>
          <c:y val="7.2662674978127756E-2"/>
          <c:w val="0.15112977207328854"/>
          <c:h val="0.9246784776902887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111811182117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3797624611991997E-2"/>
          <c:w val="0.79057014624585709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17-18'!$B$9:$M$9</c:f>
              <c:numCache>
                <c:formatCode>#,##0</c:formatCode>
                <c:ptCount val="12"/>
                <c:pt idx="0">
                  <c:v>534</c:v>
                </c:pt>
                <c:pt idx="1">
                  <c:v>544</c:v>
                </c:pt>
                <c:pt idx="2">
                  <c:v>517</c:v>
                </c:pt>
                <c:pt idx="3">
                  <c:v>546</c:v>
                </c:pt>
                <c:pt idx="4">
                  <c:v>524</c:v>
                </c:pt>
                <c:pt idx="5">
                  <c:v>515</c:v>
                </c:pt>
                <c:pt idx="6">
                  <c:v>523</c:v>
                </c:pt>
                <c:pt idx="7">
                  <c:v>536</c:v>
                </c:pt>
                <c:pt idx="8">
                  <c:v>530</c:v>
                </c:pt>
                <c:pt idx="9">
                  <c:v>537</c:v>
                </c:pt>
                <c:pt idx="10">
                  <c:v>541</c:v>
                </c:pt>
                <c:pt idx="11">
                  <c:v>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E6-4BB7-BC26-3CE2FE5802C5}"/>
            </c:ext>
          </c:extLst>
        </c:ser>
        <c:ser>
          <c:idx val="1"/>
          <c:order val="1"/>
          <c:tx>
            <c:strRef>
              <c:f>'Circuit 12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17-18'!$B$10:$M$10</c:f>
              <c:numCache>
                <c:formatCode>#,##0</c:formatCode>
                <c:ptCount val="12"/>
                <c:pt idx="0">
                  <c:v>496</c:v>
                </c:pt>
                <c:pt idx="1">
                  <c:v>507</c:v>
                </c:pt>
                <c:pt idx="2">
                  <c:v>488</c:v>
                </c:pt>
                <c:pt idx="3">
                  <c:v>517</c:v>
                </c:pt>
                <c:pt idx="4">
                  <c:v>495</c:v>
                </c:pt>
                <c:pt idx="5">
                  <c:v>487</c:v>
                </c:pt>
                <c:pt idx="6">
                  <c:v>495</c:v>
                </c:pt>
                <c:pt idx="7">
                  <c:v>509</c:v>
                </c:pt>
                <c:pt idx="8">
                  <c:v>503</c:v>
                </c:pt>
                <c:pt idx="9">
                  <c:v>510</c:v>
                </c:pt>
                <c:pt idx="10">
                  <c:v>514</c:v>
                </c:pt>
                <c:pt idx="11">
                  <c:v>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6-4BB7-BC26-3CE2FE5802C5}"/>
            </c:ext>
          </c:extLst>
        </c:ser>
        <c:ser>
          <c:idx val="2"/>
          <c:order val="2"/>
          <c:tx>
            <c:strRef>
              <c:f>'Circuit 12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17-18'!$B$11:$M$11</c:f>
              <c:numCache>
                <c:formatCode>#,##0</c:formatCode>
                <c:ptCount val="12"/>
                <c:pt idx="0">
                  <c:v>408</c:v>
                </c:pt>
                <c:pt idx="1">
                  <c:v>408</c:v>
                </c:pt>
                <c:pt idx="2">
                  <c:v>404</c:v>
                </c:pt>
                <c:pt idx="3">
                  <c:v>410</c:v>
                </c:pt>
                <c:pt idx="4">
                  <c:v>414</c:v>
                </c:pt>
                <c:pt idx="5">
                  <c:v>409</c:v>
                </c:pt>
                <c:pt idx="6">
                  <c:v>417</c:v>
                </c:pt>
                <c:pt idx="7">
                  <c:v>412</c:v>
                </c:pt>
                <c:pt idx="8">
                  <c:v>421</c:v>
                </c:pt>
                <c:pt idx="9">
                  <c:v>419</c:v>
                </c:pt>
                <c:pt idx="10">
                  <c:v>425</c:v>
                </c:pt>
                <c:pt idx="11">
                  <c:v>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E6-4BB7-BC26-3CE2FE5802C5}"/>
            </c:ext>
          </c:extLst>
        </c:ser>
        <c:ser>
          <c:idx val="3"/>
          <c:order val="3"/>
          <c:tx>
            <c:strRef>
              <c:f>'Circuit 12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17-18'!$B$12:$M$12</c:f>
              <c:numCache>
                <c:formatCode>#,##0</c:formatCode>
                <c:ptCount val="12"/>
                <c:pt idx="0">
                  <c:v>88</c:v>
                </c:pt>
                <c:pt idx="1">
                  <c:v>99</c:v>
                </c:pt>
                <c:pt idx="2">
                  <c:v>84</c:v>
                </c:pt>
                <c:pt idx="3">
                  <c:v>107</c:v>
                </c:pt>
                <c:pt idx="4">
                  <c:v>81</c:v>
                </c:pt>
                <c:pt idx="5">
                  <c:v>78</c:v>
                </c:pt>
                <c:pt idx="6">
                  <c:v>78</c:v>
                </c:pt>
                <c:pt idx="7">
                  <c:v>97</c:v>
                </c:pt>
                <c:pt idx="8">
                  <c:v>82</c:v>
                </c:pt>
                <c:pt idx="9">
                  <c:v>91</c:v>
                </c:pt>
                <c:pt idx="10">
                  <c:v>89</c:v>
                </c:pt>
                <c:pt idx="1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E6-4BB7-BC26-3CE2FE5802C5}"/>
            </c:ext>
          </c:extLst>
        </c:ser>
        <c:ser>
          <c:idx val="4"/>
          <c:order val="4"/>
          <c:tx>
            <c:strRef>
              <c:f>'Circuit 12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17-18'!$B$13:$M$13</c:f>
              <c:numCache>
                <c:formatCode>General</c:formatCode>
                <c:ptCount val="12"/>
                <c:pt idx="0">
                  <c:v>21</c:v>
                </c:pt>
                <c:pt idx="1">
                  <c:v>18</c:v>
                </c:pt>
                <c:pt idx="2">
                  <c:v>22</c:v>
                </c:pt>
                <c:pt idx="3">
                  <c:v>21</c:v>
                </c:pt>
                <c:pt idx="4">
                  <c:v>27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31</c:v>
                </c:pt>
                <c:pt idx="9">
                  <c:v>33</c:v>
                </c:pt>
                <c:pt idx="10">
                  <c:v>31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E6-4BB7-BC26-3CE2FE5802C5}"/>
            </c:ext>
          </c:extLst>
        </c:ser>
        <c:ser>
          <c:idx val="5"/>
          <c:order val="5"/>
          <c:tx>
            <c:strRef>
              <c:f>'Circuit 12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17-18'!$B$14:$M$14</c:f>
              <c:numCache>
                <c:formatCode>#,##0</c:formatCode>
                <c:ptCount val="12"/>
                <c:pt idx="0">
                  <c:v>38</c:v>
                </c:pt>
                <c:pt idx="1">
                  <c:v>37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28</c:v>
                </c:pt>
                <c:pt idx="6">
                  <c:v>28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E6-4BB7-BC26-3CE2FE58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13184"/>
        <c:axId val="54290112"/>
      </c:lineChart>
      <c:dateAx>
        <c:axId val="54813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90112"/>
        <c:crosses val="autoZero"/>
        <c:auto val="1"/>
        <c:lblOffset val="100"/>
        <c:baseTimeUnit val="months"/>
      </c:dateAx>
      <c:valAx>
        <c:axId val="542901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8131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38942242046322"/>
          <c:y val="5.86182195975503E-2"/>
          <c:w val="0.16061057757953667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0238614088658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8.0529582239720038E-2"/>
          <c:w val="0.76936853333494415"/>
          <c:h val="0.8345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17-18'!$B$9:$M$9</c:f>
              <c:numCache>
                <c:formatCode>#,##0</c:formatCode>
                <c:ptCount val="12"/>
                <c:pt idx="0">
                  <c:v>3677</c:v>
                </c:pt>
                <c:pt idx="1">
                  <c:v>3724</c:v>
                </c:pt>
                <c:pt idx="2">
                  <c:v>3652</c:v>
                </c:pt>
                <c:pt idx="3">
                  <c:v>3643</c:v>
                </c:pt>
                <c:pt idx="4">
                  <c:v>3602</c:v>
                </c:pt>
                <c:pt idx="5">
                  <c:v>3559</c:v>
                </c:pt>
                <c:pt idx="6">
                  <c:v>3599</c:v>
                </c:pt>
                <c:pt idx="7">
                  <c:v>3594</c:v>
                </c:pt>
                <c:pt idx="8">
                  <c:v>3590</c:v>
                </c:pt>
                <c:pt idx="9">
                  <c:v>3580</c:v>
                </c:pt>
                <c:pt idx="10">
                  <c:v>3583</c:v>
                </c:pt>
                <c:pt idx="11">
                  <c:v>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1-495B-B822-099F75C0C7A9}"/>
            </c:ext>
          </c:extLst>
        </c:ser>
        <c:ser>
          <c:idx val="1"/>
          <c:order val="1"/>
          <c:tx>
            <c:strRef>
              <c:f>'North Region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17-18'!$B$10:$M$10</c:f>
              <c:numCache>
                <c:formatCode>#,##0</c:formatCode>
                <c:ptCount val="12"/>
                <c:pt idx="0">
                  <c:v>3422</c:v>
                </c:pt>
                <c:pt idx="1">
                  <c:v>3474</c:v>
                </c:pt>
                <c:pt idx="2">
                  <c:v>3424</c:v>
                </c:pt>
                <c:pt idx="3">
                  <c:v>3412</c:v>
                </c:pt>
                <c:pt idx="4">
                  <c:v>3367</c:v>
                </c:pt>
                <c:pt idx="5">
                  <c:v>3328</c:v>
                </c:pt>
                <c:pt idx="6">
                  <c:v>3372</c:v>
                </c:pt>
                <c:pt idx="7">
                  <c:v>3371</c:v>
                </c:pt>
                <c:pt idx="8">
                  <c:v>3368</c:v>
                </c:pt>
                <c:pt idx="9">
                  <c:v>3359</c:v>
                </c:pt>
                <c:pt idx="10">
                  <c:v>3358</c:v>
                </c:pt>
                <c:pt idx="11">
                  <c:v>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1-495B-B822-099F75C0C7A9}"/>
            </c:ext>
          </c:extLst>
        </c:ser>
        <c:ser>
          <c:idx val="3"/>
          <c:order val="2"/>
          <c:tx>
            <c:strRef>
              <c:f>'North Region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17-18'!$B$11:$M$11</c:f>
              <c:numCache>
                <c:formatCode>#,##0</c:formatCode>
                <c:ptCount val="12"/>
                <c:pt idx="0">
                  <c:v>2536</c:v>
                </c:pt>
                <c:pt idx="1">
                  <c:v>2547</c:v>
                </c:pt>
                <c:pt idx="2">
                  <c:v>2507</c:v>
                </c:pt>
                <c:pt idx="3">
                  <c:v>2540</c:v>
                </c:pt>
                <c:pt idx="4">
                  <c:v>2575</c:v>
                </c:pt>
                <c:pt idx="5">
                  <c:v>2534</c:v>
                </c:pt>
                <c:pt idx="6">
                  <c:v>2561</c:v>
                </c:pt>
                <c:pt idx="7">
                  <c:v>2584</c:v>
                </c:pt>
                <c:pt idx="8">
                  <c:v>2596</c:v>
                </c:pt>
                <c:pt idx="9">
                  <c:v>2615</c:v>
                </c:pt>
                <c:pt idx="10">
                  <c:v>2628</c:v>
                </c:pt>
                <c:pt idx="11">
                  <c:v>2604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E1-495B-B822-099F75C0C7A9}"/>
            </c:ext>
          </c:extLst>
        </c:ser>
        <c:ser>
          <c:idx val="2"/>
          <c:order val="3"/>
          <c:tx>
            <c:strRef>
              <c:f>'North Region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17-18'!$B$12:$M$12</c:f>
              <c:numCache>
                <c:formatCode>#,##0</c:formatCode>
                <c:ptCount val="12"/>
                <c:pt idx="0">
                  <c:v>886</c:v>
                </c:pt>
                <c:pt idx="1">
                  <c:v>927</c:v>
                </c:pt>
                <c:pt idx="2">
                  <c:v>917</c:v>
                </c:pt>
                <c:pt idx="3">
                  <c:v>872</c:v>
                </c:pt>
                <c:pt idx="4">
                  <c:v>792</c:v>
                </c:pt>
                <c:pt idx="5">
                  <c:v>794</c:v>
                </c:pt>
                <c:pt idx="6">
                  <c:v>811</c:v>
                </c:pt>
                <c:pt idx="7">
                  <c:v>787</c:v>
                </c:pt>
                <c:pt idx="8">
                  <c:v>772</c:v>
                </c:pt>
                <c:pt idx="9">
                  <c:v>744</c:v>
                </c:pt>
                <c:pt idx="10">
                  <c:v>730</c:v>
                </c:pt>
                <c:pt idx="11">
                  <c:v>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E1-495B-B822-099F75C0C7A9}"/>
            </c:ext>
          </c:extLst>
        </c:ser>
        <c:ser>
          <c:idx val="4"/>
          <c:order val="4"/>
          <c:tx>
            <c:strRef>
              <c:f>'North Region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17-18'!$B$13:$M$13</c:f>
              <c:numCache>
                <c:formatCode>#,##0</c:formatCode>
                <c:ptCount val="12"/>
                <c:pt idx="0">
                  <c:v>408</c:v>
                </c:pt>
                <c:pt idx="1">
                  <c:v>403</c:v>
                </c:pt>
                <c:pt idx="2">
                  <c:v>360</c:v>
                </c:pt>
                <c:pt idx="3">
                  <c:v>281</c:v>
                </c:pt>
                <c:pt idx="4">
                  <c:v>271</c:v>
                </c:pt>
                <c:pt idx="5">
                  <c:v>292</c:v>
                </c:pt>
                <c:pt idx="6">
                  <c:v>287</c:v>
                </c:pt>
                <c:pt idx="7">
                  <c:v>279</c:v>
                </c:pt>
                <c:pt idx="8">
                  <c:v>286</c:v>
                </c:pt>
                <c:pt idx="9">
                  <c:v>282</c:v>
                </c:pt>
                <c:pt idx="10">
                  <c:v>257</c:v>
                </c:pt>
                <c:pt idx="11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E1-495B-B822-099F75C0C7A9}"/>
            </c:ext>
          </c:extLst>
        </c:ser>
        <c:ser>
          <c:idx val="5"/>
          <c:order val="5"/>
          <c:tx>
            <c:strRef>
              <c:f>'North Region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17-18'!$B$14:$M$14</c:f>
              <c:numCache>
                <c:formatCode>#,##0</c:formatCode>
                <c:ptCount val="12"/>
                <c:pt idx="0">
                  <c:v>255</c:v>
                </c:pt>
                <c:pt idx="1">
                  <c:v>250</c:v>
                </c:pt>
                <c:pt idx="2">
                  <c:v>228</c:v>
                </c:pt>
                <c:pt idx="3">
                  <c:v>231</c:v>
                </c:pt>
                <c:pt idx="4">
                  <c:v>235</c:v>
                </c:pt>
                <c:pt idx="5">
                  <c:v>231</c:v>
                </c:pt>
                <c:pt idx="6">
                  <c:v>227</c:v>
                </c:pt>
                <c:pt idx="7">
                  <c:v>223</c:v>
                </c:pt>
                <c:pt idx="8">
                  <c:v>222</c:v>
                </c:pt>
                <c:pt idx="9">
                  <c:v>221</c:v>
                </c:pt>
                <c:pt idx="10">
                  <c:v>225</c:v>
                </c:pt>
                <c:pt idx="11">
                  <c:v>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E1-495B-B822-099F75C0C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29728"/>
        <c:axId val="137835008"/>
      </c:lineChart>
      <c:dateAx>
        <c:axId val="136329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35008"/>
        <c:crosses val="autoZero"/>
        <c:auto val="1"/>
        <c:lblOffset val="100"/>
        <c:baseTimeUnit val="months"/>
      </c:dateAx>
      <c:valAx>
        <c:axId val="1378350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632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58114384148474"/>
          <c:y val="0.12805254811898512"/>
          <c:w val="0.16102581179078737"/>
          <c:h val="0.8315884733158355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51678728020271"/>
          <c:y val="1.60706474190726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82841705239837E-2"/>
          <c:y val="4.0780604903725877E-2"/>
          <c:w val="0.81173158739224349"/>
          <c:h val="0.87098315835520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12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12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17-18'!$B$17:$M$17</c:f>
              <c:numCache>
                <c:formatCode>#,##0</c:formatCode>
                <c:ptCount val="12"/>
                <c:pt idx="0">
                  <c:v>4</c:v>
                </c:pt>
                <c:pt idx="1">
                  <c:v>21</c:v>
                </c:pt>
                <c:pt idx="2">
                  <c:v>0</c:v>
                </c:pt>
                <c:pt idx="3">
                  <c:v>23</c:v>
                </c:pt>
                <c:pt idx="4">
                  <c:v>10</c:v>
                </c:pt>
                <c:pt idx="5">
                  <c:v>0</c:v>
                </c:pt>
                <c:pt idx="6">
                  <c:v>12</c:v>
                </c:pt>
                <c:pt idx="7">
                  <c:v>25</c:v>
                </c:pt>
                <c:pt idx="8">
                  <c:v>12</c:v>
                </c:pt>
                <c:pt idx="9">
                  <c:v>7</c:v>
                </c:pt>
                <c:pt idx="10">
                  <c:v>8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4-439F-A17B-CB4E054EBF4E}"/>
            </c:ext>
          </c:extLst>
        </c:ser>
        <c:ser>
          <c:idx val="1"/>
          <c:order val="1"/>
          <c:tx>
            <c:strRef>
              <c:f>'Circuit 12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12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12 Data FY 17-18'!$B$18:$M$18</c:f>
              <c:numCache>
                <c:formatCode>#,##0</c:formatCode>
                <c:ptCount val="12"/>
                <c:pt idx="0">
                  <c:v>12</c:v>
                </c:pt>
                <c:pt idx="1">
                  <c:v>15</c:v>
                </c:pt>
                <c:pt idx="2">
                  <c:v>7</c:v>
                </c:pt>
                <c:pt idx="3">
                  <c:v>19</c:v>
                </c:pt>
                <c:pt idx="4">
                  <c:v>6</c:v>
                </c:pt>
                <c:pt idx="5">
                  <c:v>4</c:v>
                </c:pt>
                <c:pt idx="6">
                  <c:v>11</c:v>
                </c:pt>
                <c:pt idx="7">
                  <c:v>18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4-439F-A17B-CB4E054EB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14208"/>
        <c:axId val="54292416"/>
      </c:barChart>
      <c:dateAx>
        <c:axId val="54814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92416"/>
        <c:crosses val="autoZero"/>
        <c:auto val="1"/>
        <c:lblOffset val="100"/>
        <c:baseTimeUnit val="months"/>
      </c:dateAx>
      <c:valAx>
        <c:axId val="54292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4814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96446831429307"/>
          <c:y val="0.11855424321959755"/>
          <c:w val="0.13259729607074941"/>
          <c:h val="0.8344015675726484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78577667415238"/>
          <c:y val="3.445305770887166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8251575142254503E-2"/>
          <c:w val="0.7792515417421253"/>
          <c:h val="0.89212461723534553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17-18'!$B$2:$M$2</c:f>
              <c:numCache>
                <c:formatCode>#,##0</c:formatCode>
                <c:ptCount val="12"/>
                <c:pt idx="0">
                  <c:v>3594</c:v>
                </c:pt>
                <c:pt idx="1">
                  <c:v>3640</c:v>
                </c:pt>
                <c:pt idx="2">
                  <c:v>3569</c:v>
                </c:pt>
                <c:pt idx="3">
                  <c:v>3538</c:v>
                </c:pt>
                <c:pt idx="4">
                  <c:v>3570</c:v>
                </c:pt>
                <c:pt idx="5">
                  <c:v>3547</c:v>
                </c:pt>
                <c:pt idx="6">
                  <c:v>3503</c:v>
                </c:pt>
                <c:pt idx="7">
                  <c:v>3468</c:v>
                </c:pt>
                <c:pt idx="8">
                  <c:v>3458</c:v>
                </c:pt>
                <c:pt idx="9">
                  <c:v>3427</c:v>
                </c:pt>
                <c:pt idx="10">
                  <c:v>3360</c:v>
                </c:pt>
                <c:pt idx="11">
                  <c:v>3319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4-487F-BDF6-CC008ABF6BB4}"/>
            </c:ext>
          </c:extLst>
        </c:ser>
        <c:ser>
          <c:idx val="1"/>
          <c:order val="1"/>
          <c:tx>
            <c:strRef>
              <c:f>'Circuit 13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17-18'!$B$3:$M$3</c:f>
              <c:numCache>
                <c:formatCode>#,##0</c:formatCode>
                <c:ptCount val="12"/>
                <c:pt idx="0">
                  <c:v>2060</c:v>
                </c:pt>
                <c:pt idx="1">
                  <c:v>2093</c:v>
                </c:pt>
                <c:pt idx="2">
                  <c:v>2140</c:v>
                </c:pt>
                <c:pt idx="3">
                  <c:v>2187</c:v>
                </c:pt>
                <c:pt idx="4">
                  <c:v>2208</c:v>
                </c:pt>
                <c:pt idx="5">
                  <c:v>2255</c:v>
                </c:pt>
                <c:pt idx="6">
                  <c:v>2216</c:v>
                </c:pt>
                <c:pt idx="7">
                  <c:v>2208</c:v>
                </c:pt>
                <c:pt idx="8">
                  <c:v>2213</c:v>
                </c:pt>
                <c:pt idx="9">
                  <c:v>2179</c:v>
                </c:pt>
                <c:pt idx="10">
                  <c:v>2180</c:v>
                </c:pt>
                <c:pt idx="11">
                  <c:v>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4-487F-BDF6-CC008ABF6BB4}"/>
            </c:ext>
          </c:extLst>
        </c:ser>
        <c:ser>
          <c:idx val="2"/>
          <c:order val="2"/>
          <c:tx>
            <c:strRef>
              <c:f>'Circuit 13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17-18'!$B$4:$M$4</c:f>
              <c:numCache>
                <c:formatCode>#,##0</c:formatCode>
                <c:ptCount val="12"/>
                <c:pt idx="0">
                  <c:v>1390</c:v>
                </c:pt>
                <c:pt idx="1">
                  <c:v>1454</c:v>
                </c:pt>
                <c:pt idx="2">
                  <c:v>1455</c:v>
                </c:pt>
                <c:pt idx="3">
                  <c:v>1489</c:v>
                </c:pt>
                <c:pt idx="4">
                  <c:v>1453</c:v>
                </c:pt>
                <c:pt idx="5">
                  <c:v>1470</c:v>
                </c:pt>
                <c:pt idx="6">
                  <c:v>1508</c:v>
                </c:pt>
                <c:pt idx="7">
                  <c:v>1519</c:v>
                </c:pt>
                <c:pt idx="8">
                  <c:v>1485</c:v>
                </c:pt>
                <c:pt idx="9">
                  <c:v>1428</c:v>
                </c:pt>
                <c:pt idx="10">
                  <c:v>1397</c:v>
                </c:pt>
                <c:pt idx="11">
                  <c:v>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34-487F-BDF6-CC008ABF6BB4}"/>
            </c:ext>
          </c:extLst>
        </c:ser>
        <c:ser>
          <c:idx val="3"/>
          <c:order val="3"/>
          <c:tx>
            <c:strRef>
              <c:f>'Circuit 13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17-18'!$B$5:$M$5</c:f>
              <c:numCache>
                <c:formatCode>#,##0</c:formatCode>
                <c:ptCount val="12"/>
                <c:pt idx="0">
                  <c:v>657</c:v>
                </c:pt>
                <c:pt idx="1">
                  <c:v>622</c:v>
                </c:pt>
                <c:pt idx="2">
                  <c:v>676</c:v>
                </c:pt>
                <c:pt idx="3">
                  <c:v>688</c:v>
                </c:pt>
                <c:pt idx="4">
                  <c:v>734</c:v>
                </c:pt>
                <c:pt idx="5">
                  <c:v>764</c:v>
                </c:pt>
                <c:pt idx="6">
                  <c:v>690</c:v>
                </c:pt>
                <c:pt idx="7">
                  <c:v>664</c:v>
                </c:pt>
                <c:pt idx="8">
                  <c:v>715</c:v>
                </c:pt>
                <c:pt idx="9">
                  <c:v>728</c:v>
                </c:pt>
                <c:pt idx="10">
                  <c:v>748</c:v>
                </c:pt>
                <c:pt idx="11">
                  <c:v>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34-487F-BDF6-CC008ABF6BB4}"/>
            </c:ext>
          </c:extLst>
        </c:ser>
        <c:ser>
          <c:idx val="4"/>
          <c:order val="4"/>
          <c:tx>
            <c:strRef>
              <c:f>'Circuit 13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17-18'!$B$6:$M$6</c:f>
              <c:numCache>
                <c:formatCode>#,##0</c:formatCode>
                <c:ptCount val="12"/>
                <c:pt idx="0">
                  <c:v>13</c:v>
                </c:pt>
                <c:pt idx="1">
                  <c:v>17</c:v>
                </c:pt>
                <c:pt idx="2">
                  <c:v>9</c:v>
                </c:pt>
                <c:pt idx="3">
                  <c:v>10</c:v>
                </c:pt>
                <c:pt idx="4">
                  <c:v>21</c:v>
                </c:pt>
                <c:pt idx="5">
                  <c:v>21</c:v>
                </c:pt>
                <c:pt idx="6">
                  <c:v>18</c:v>
                </c:pt>
                <c:pt idx="7">
                  <c:v>25</c:v>
                </c:pt>
                <c:pt idx="8">
                  <c:v>13</c:v>
                </c:pt>
                <c:pt idx="9">
                  <c:v>23</c:v>
                </c:pt>
                <c:pt idx="10">
                  <c:v>35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34-487F-BDF6-CC008ABF6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8640"/>
        <c:axId val="54294720"/>
      </c:lineChart>
      <c:dateAx>
        <c:axId val="54448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94720"/>
        <c:crosses val="autoZero"/>
        <c:auto val="1"/>
        <c:lblOffset val="100"/>
        <c:baseTimeUnit val="months"/>
      </c:dateAx>
      <c:valAx>
        <c:axId val="542947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4486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773759131508"/>
          <c:y val="6.1732012180647972E-2"/>
          <c:w val="0.15306226240868484"/>
          <c:h val="0.9382679878193520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01865590500615"/>
          <c:y val="3.04407261592300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797624611991997E-2"/>
          <c:w val="0.79804098883951724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17-18'!$B$9:$M$9</c:f>
              <c:numCache>
                <c:formatCode>#,##0</c:formatCode>
                <c:ptCount val="12"/>
                <c:pt idx="0">
                  <c:v>790</c:v>
                </c:pt>
                <c:pt idx="1">
                  <c:v>784</c:v>
                </c:pt>
                <c:pt idx="2">
                  <c:v>774</c:v>
                </c:pt>
                <c:pt idx="3">
                  <c:v>797</c:v>
                </c:pt>
                <c:pt idx="4">
                  <c:v>800</c:v>
                </c:pt>
                <c:pt idx="5">
                  <c:v>789</c:v>
                </c:pt>
                <c:pt idx="6">
                  <c:v>778</c:v>
                </c:pt>
                <c:pt idx="7">
                  <c:v>775</c:v>
                </c:pt>
                <c:pt idx="8">
                  <c:v>775</c:v>
                </c:pt>
                <c:pt idx="9">
                  <c:v>770</c:v>
                </c:pt>
                <c:pt idx="10">
                  <c:v>767</c:v>
                </c:pt>
                <c:pt idx="11">
                  <c:v>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B9-4A7F-A6AA-2EF82910C65F}"/>
            </c:ext>
          </c:extLst>
        </c:ser>
        <c:ser>
          <c:idx val="1"/>
          <c:order val="1"/>
          <c:tx>
            <c:strRef>
              <c:f>'Circuit 13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17-18'!$B$10:$M$10</c:f>
              <c:numCache>
                <c:formatCode>#,##0</c:formatCode>
                <c:ptCount val="12"/>
                <c:pt idx="0">
                  <c:v>722</c:v>
                </c:pt>
                <c:pt idx="1">
                  <c:v>715</c:v>
                </c:pt>
                <c:pt idx="2">
                  <c:v>704</c:v>
                </c:pt>
                <c:pt idx="3">
                  <c:v>725</c:v>
                </c:pt>
                <c:pt idx="4">
                  <c:v>727</c:v>
                </c:pt>
                <c:pt idx="5">
                  <c:v>712</c:v>
                </c:pt>
                <c:pt idx="6">
                  <c:v>702</c:v>
                </c:pt>
                <c:pt idx="7">
                  <c:v>703</c:v>
                </c:pt>
                <c:pt idx="8">
                  <c:v>699</c:v>
                </c:pt>
                <c:pt idx="9">
                  <c:v>694</c:v>
                </c:pt>
                <c:pt idx="10">
                  <c:v>692</c:v>
                </c:pt>
                <c:pt idx="11">
                  <c:v>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B9-4A7F-A6AA-2EF82910C65F}"/>
            </c:ext>
          </c:extLst>
        </c:ser>
        <c:ser>
          <c:idx val="2"/>
          <c:order val="2"/>
          <c:tx>
            <c:strRef>
              <c:f>'Circuit 13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17-18'!$B$11:$M$11</c:f>
              <c:numCache>
                <c:formatCode>#,##0</c:formatCode>
                <c:ptCount val="12"/>
                <c:pt idx="0">
                  <c:v>537</c:v>
                </c:pt>
                <c:pt idx="1">
                  <c:v>554</c:v>
                </c:pt>
                <c:pt idx="2">
                  <c:v>544</c:v>
                </c:pt>
                <c:pt idx="3">
                  <c:v>547</c:v>
                </c:pt>
                <c:pt idx="4">
                  <c:v>533</c:v>
                </c:pt>
                <c:pt idx="5">
                  <c:v>540</c:v>
                </c:pt>
                <c:pt idx="6">
                  <c:v>544</c:v>
                </c:pt>
                <c:pt idx="7">
                  <c:v>547</c:v>
                </c:pt>
                <c:pt idx="8">
                  <c:v>549</c:v>
                </c:pt>
                <c:pt idx="9">
                  <c:v>541</c:v>
                </c:pt>
                <c:pt idx="10">
                  <c:v>534</c:v>
                </c:pt>
                <c:pt idx="11">
                  <c:v>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B9-4A7F-A6AA-2EF82910C65F}"/>
            </c:ext>
          </c:extLst>
        </c:ser>
        <c:ser>
          <c:idx val="3"/>
          <c:order val="3"/>
          <c:tx>
            <c:strRef>
              <c:f>'Circuit 13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17-18'!$B$12:$M$12</c:f>
              <c:numCache>
                <c:formatCode>#,##0</c:formatCode>
                <c:ptCount val="12"/>
                <c:pt idx="0">
                  <c:v>185</c:v>
                </c:pt>
                <c:pt idx="1">
                  <c:v>161</c:v>
                </c:pt>
                <c:pt idx="2">
                  <c:v>160</c:v>
                </c:pt>
                <c:pt idx="3">
                  <c:v>178</c:v>
                </c:pt>
                <c:pt idx="4">
                  <c:v>194</c:v>
                </c:pt>
                <c:pt idx="5">
                  <c:v>172</c:v>
                </c:pt>
                <c:pt idx="6">
                  <c:v>158</c:v>
                </c:pt>
                <c:pt idx="7">
                  <c:v>156</c:v>
                </c:pt>
                <c:pt idx="8">
                  <c:v>150</c:v>
                </c:pt>
                <c:pt idx="9">
                  <c:v>153</c:v>
                </c:pt>
                <c:pt idx="10">
                  <c:v>158</c:v>
                </c:pt>
                <c:pt idx="11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B9-4A7F-A6AA-2EF82910C65F}"/>
            </c:ext>
          </c:extLst>
        </c:ser>
        <c:ser>
          <c:idx val="4"/>
          <c:order val="4"/>
          <c:tx>
            <c:strRef>
              <c:f>'Circuit 13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17-18'!$B$13:$M$13</c:f>
              <c:numCache>
                <c:formatCode>#,##0</c:formatCode>
                <c:ptCount val="12"/>
                <c:pt idx="0">
                  <c:v>56</c:v>
                </c:pt>
                <c:pt idx="1">
                  <c:v>50</c:v>
                </c:pt>
                <c:pt idx="2">
                  <c:v>58</c:v>
                </c:pt>
                <c:pt idx="3">
                  <c:v>58</c:v>
                </c:pt>
                <c:pt idx="4">
                  <c:v>49</c:v>
                </c:pt>
                <c:pt idx="5">
                  <c:v>45</c:v>
                </c:pt>
                <c:pt idx="6">
                  <c:v>51</c:v>
                </c:pt>
                <c:pt idx="7">
                  <c:v>45</c:v>
                </c:pt>
                <c:pt idx="8">
                  <c:v>38</c:v>
                </c:pt>
                <c:pt idx="9">
                  <c:v>42</c:v>
                </c:pt>
                <c:pt idx="10">
                  <c:v>32</c:v>
                </c:pt>
                <c:pt idx="1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B9-4A7F-A6AA-2EF82910C65F}"/>
            </c:ext>
          </c:extLst>
        </c:ser>
        <c:ser>
          <c:idx val="5"/>
          <c:order val="5"/>
          <c:tx>
            <c:strRef>
              <c:f>'Circuit 13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17-18'!$B$14:$M$14</c:f>
              <c:numCache>
                <c:formatCode>#,##0</c:formatCode>
                <c:ptCount val="12"/>
                <c:pt idx="0">
                  <c:v>68</c:v>
                </c:pt>
                <c:pt idx="1">
                  <c:v>69</c:v>
                </c:pt>
                <c:pt idx="2">
                  <c:v>70</c:v>
                </c:pt>
                <c:pt idx="3">
                  <c:v>72</c:v>
                </c:pt>
                <c:pt idx="4">
                  <c:v>73</c:v>
                </c:pt>
                <c:pt idx="5">
                  <c:v>77</c:v>
                </c:pt>
                <c:pt idx="6">
                  <c:v>76</c:v>
                </c:pt>
                <c:pt idx="7">
                  <c:v>72</c:v>
                </c:pt>
                <c:pt idx="8">
                  <c:v>76</c:v>
                </c:pt>
                <c:pt idx="9">
                  <c:v>76</c:v>
                </c:pt>
                <c:pt idx="10">
                  <c:v>75</c:v>
                </c:pt>
                <c:pt idx="1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B9-4A7F-A6AA-2EF82910C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50688"/>
        <c:axId val="55247424"/>
      </c:lineChart>
      <c:dateAx>
        <c:axId val="54450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247424"/>
        <c:crosses val="autoZero"/>
        <c:auto val="1"/>
        <c:lblOffset val="100"/>
        <c:baseTimeUnit val="months"/>
      </c:dateAx>
      <c:valAx>
        <c:axId val="55247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4506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126899442239"/>
          <c:y val="5.7952209098862652E-2"/>
          <c:w val="0.15306869155806391"/>
          <c:h val="0.9420477909011373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90530446699943"/>
          <c:y val="1.83836395450568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51439951360214E-2"/>
          <c:y val="4.1465993221435557E-2"/>
          <c:w val="0.79262294001602274"/>
          <c:h val="0.86497040811075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13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13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17-18'!$B$17:$M$17</c:f>
              <c:numCache>
                <c:formatCode>#,##0</c:formatCode>
                <c:ptCount val="12"/>
                <c:pt idx="0">
                  <c:v>22</c:v>
                </c:pt>
                <c:pt idx="1">
                  <c:v>14</c:v>
                </c:pt>
                <c:pt idx="2">
                  <c:v>0</c:v>
                </c:pt>
                <c:pt idx="3">
                  <c:v>28</c:v>
                </c:pt>
                <c:pt idx="4">
                  <c:v>20</c:v>
                </c:pt>
                <c:pt idx="5">
                  <c:v>3</c:v>
                </c:pt>
                <c:pt idx="6">
                  <c:v>15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9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A-4538-BC87-0AD6768FDCDA}"/>
            </c:ext>
          </c:extLst>
        </c:ser>
        <c:ser>
          <c:idx val="1"/>
          <c:order val="1"/>
          <c:tx>
            <c:strRef>
              <c:f>'Circuit 13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13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13 Data FY 17-18'!$B$18:$M$18</c:f>
              <c:numCache>
                <c:formatCode>#,##0</c:formatCode>
                <c:ptCount val="12"/>
                <c:pt idx="0">
                  <c:v>23</c:v>
                </c:pt>
                <c:pt idx="1">
                  <c:v>12</c:v>
                </c:pt>
                <c:pt idx="2">
                  <c:v>10</c:v>
                </c:pt>
                <c:pt idx="3">
                  <c:v>18</c:v>
                </c:pt>
                <c:pt idx="4">
                  <c:v>18</c:v>
                </c:pt>
                <c:pt idx="5">
                  <c:v>26</c:v>
                </c:pt>
                <c:pt idx="6">
                  <c:v>23</c:v>
                </c:pt>
                <c:pt idx="7">
                  <c:v>15</c:v>
                </c:pt>
                <c:pt idx="8">
                  <c:v>16</c:v>
                </c:pt>
                <c:pt idx="9">
                  <c:v>12</c:v>
                </c:pt>
                <c:pt idx="10">
                  <c:v>20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A-4538-BC87-0AD6768FD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51712"/>
        <c:axId val="55249728"/>
      </c:barChart>
      <c:dateAx>
        <c:axId val="54451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249728"/>
        <c:crosses val="autoZero"/>
        <c:auto val="1"/>
        <c:lblOffset val="100"/>
        <c:baseTimeUnit val="months"/>
      </c:dateAx>
      <c:valAx>
        <c:axId val="55249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445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516394459882"/>
          <c:y val="0.14114676841865356"/>
          <c:w val="0.13625077206782893"/>
          <c:h val="0.72891065087452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44548116456541"/>
          <c:y val="3.22807305336832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990227509281578E-2"/>
          <c:y val="3.7194370804151992E-2"/>
          <c:w val="0.79486061609932623"/>
          <c:h val="0.87690507390906558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17-18'!$B$2:$M$2</c:f>
              <c:numCache>
                <c:formatCode>0</c:formatCode>
                <c:ptCount val="12"/>
                <c:pt idx="0">
                  <c:v>696</c:v>
                </c:pt>
                <c:pt idx="1">
                  <c:v>688</c:v>
                </c:pt>
                <c:pt idx="2">
                  <c:v>734</c:v>
                </c:pt>
                <c:pt idx="3">
                  <c:v>738</c:v>
                </c:pt>
                <c:pt idx="4">
                  <c:v>721</c:v>
                </c:pt>
                <c:pt idx="5">
                  <c:v>715</c:v>
                </c:pt>
                <c:pt idx="6">
                  <c:v>717</c:v>
                </c:pt>
                <c:pt idx="7">
                  <c:v>721</c:v>
                </c:pt>
                <c:pt idx="8">
                  <c:v>739</c:v>
                </c:pt>
                <c:pt idx="9">
                  <c:v>740</c:v>
                </c:pt>
                <c:pt idx="10">
                  <c:v>724</c:v>
                </c:pt>
                <c:pt idx="11">
                  <c:v>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F0-458E-A3DB-500FC297404A}"/>
            </c:ext>
          </c:extLst>
        </c:ser>
        <c:ser>
          <c:idx val="1"/>
          <c:order val="1"/>
          <c:tx>
            <c:strRef>
              <c:f>'Circuit 14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17-18'!$B$3:$M$3</c:f>
              <c:numCache>
                <c:formatCode>#,##0</c:formatCode>
                <c:ptCount val="12"/>
                <c:pt idx="0">
                  <c:v>681</c:v>
                </c:pt>
                <c:pt idx="1">
                  <c:v>700</c:v>
                </c:pt>
                <c:pt idx="2">
                  <c:v>723</c:v>
                </c:pt>
                <c:pt idx="3">
                  <c:v>714</c:v>
                </c:pt>
                <c:pt idx="4">
                  <c:v>719</c:v>
                </c:pt>
                <c:pt idx="5">
                  <c:v>701</c:v>
                </c:pt>
                <c:pt idx="6">
                  <c:v>712</c:v>
                </c:pt>
                <c:pt idx="7">
                  <c:v>718</c:v>
                </c:pt>
                <c:pt idx="8">
                  <c:v>744</c:v>
                </c:pt>
                <c:pt idx="9">
                  <c:v>736</c:v>
                </c:pt>
                <c:pt idx="10">
                  <c:v>734</c:v>
                </c:pt>
                <c:pt idx="11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F0-458E-A3DB-500FC297404A}"/>
            </c:ext>
          </c:extLst>
        </c:ser>
        <c:ser>
          <c:idx val="2"/>
          <c:order val="2"/>
          <c:tx>
            <c:strRef>
              <c:f>'Circuit 14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17-18'!$B$4:$M$4</c:f>
              <c:numCache>
                <c:formatCode>#,##0</c:formatCode>
                <c:ptCount val="12"/>
                <c:pt idx="0">
                  <c:v>554</c:v>
                </c:pt>
                <c:pt idx="1">
                  <c:v>562</c:v>
                </c:pt>
                <c:pt idx="2">
                  <c:v>563</c:v>
                </c:pt>
                <c:pt idx="3">
                  <c:v>570</c:v>
                </c:pt>
                <c:pt idx="4">
                  <c:v>577</c:v>
                </c:pt>
                <c:pt idx="5">
                  <c:v>563</c:v>
                </c:pt>
                <c:pt idx="6">
                  <c:v>567</c:v>
                </c:pt>
                <c:pt idx="7">
                  <c:v>567</c:v>
                </c:pt>
                <c:pt idx="8">
                  <c:v>576</c:v>
                </c:pt>
                <c:pt idx="9">
                  <c:v>584</c:v>
                </c:pt>
                <c:pt idx="10">
                  <c:v>578</c:v>
                </c:pt>
                <c:pt idx="11">
                  <c:v>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F0-458E-A3DB-500FC297404A}"/>
            </c:ext>
          </c:extLst>
        </c:ser>
        <c:ser>
          <c:idx val="3"/>
          <c:order val="3"/>
          <c:tx>
            <c:strRef>
              <c:f>'Circuit 14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17-18'!$B$5:$M$5</c:f>
              <c:numCache>
                <c:formatCode>#,##0</c:formatCode>
                <c:ptCount val="12"/>
                <c:pt idx="0">
                  <c:v>127</c:v>
                </c:pt>
                <c:pt idx="1">
                  <c:v>138</c:v>
                </c:pt>
                <c:pt idx="2">
                  <c:v>155</c:v>
                </c:pt>
                <c:pt idx="3">
                  <c:v>143</c:v>
                </c:pt>
                <c:pt idx="4">
                  <c:v>139</c:v>
                </c:pt>
                <c:pt idx="5">
                  <c:v>136</c:v>
                </c:pt>
                <c:pt idx="6">
                  <c:v>143</c:v>
                </c:pt>
                <c:pt idx="7">
                  <c:v>151</c:v>
                </c:pt>
                <c:pt idx="8">
                  <c:v>157</c:v>
                </c:pt>
                <c:pt idx="9">
                  <c:v>147</c:v>
                </c:pt>
                <c:pt idx="10">
                  <c:v>151</c:v>
                </c:pt>
                <c:pt idx="11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F0-458E-A3DB-500FC297404A}"/>
            </c:ext>
          </c:extLst>
        </c:ser>
        <c:ser>
          <c:idx val="4"/>
          <c:order val="4"/>
          <c:tx>
            <c:strRef>
              <c:f>'Circuit 14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11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F0-458E-A3DB-500FC2974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04576"/>
        <c:axId val="55252032"/>
      </c:lineChart>
      <c:dateAx>
        <c:axId val="55704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252032"/>
        <c:crosses val="autoZero"/>
        <c:auto val="1"/>
        <c:lblOffset val="100"/>
        <c:baseTimeUnit val="months"/>
      </c:dateAx>
      <c:valAx>
        <c:axId val="552520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55704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03385776199935"/>
          <c:y val="7.9323600174978123E-2"/>
          <c:w val="0.15330321787811202"/>
          <c:h val="0.884903762029746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83629430714224"/>
          <c:y val="3.05801618547681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67843642186234E-2"/>
          <c:y val="3.3952659587276363E-2"/>
          <c:w val="0.79582984202446394"/>
          <c:h val="0.84662332346071423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17-18'!$B$9:$M$9</c:f>
              <c:numCache>
                <c:formatCode>#,##0</c:formatCode>
                <c:ptCount val="12"/>
                <c:pt idx="0">
                  <c:v>322</c:v>
                </c:pt>
                <c:pt idx="1">
                  <c:v>323</c:v>
                </c:pt>
                <c:pt idx="2">
                  <c:v>332</c:v>
                </c:pt>
                <c:pt idx="3">
                  <c:v>330</c:v>
                </c:pt>
                <c:pt idx="4">
                  <c:v>322</c:v>
                </c:pt>
                <c:pt idx="5">
                  <c:v>320</c:v>
                </c:pt>
                <c:pt idx="6">
                  <c:v>316</c:v>
                </c:pt>
                <c:pt idx="7">
                  <c:v>308</c:v>
                </c:pt>
                <c:pt idx="8">
                  <c:v>308</c:v>
                </c:pt>
                <c:pt idx="9">
                  <c:v>307</c:v>
                </c:pt>
                <c:pt idx="10">
                  <c:v>304</c:v>
                </c:pt>
                <c:pt idx="11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19-4BE8-A3AA-04E0AA5126E1}"/>
            </c:ext>
          </c:extLst>
        </c:ser>
        <c:ser>
          <c:idx val="1"/>
          <c:order val="1"/>
          <c:tx>
            <c:strRef>
              <c:f>'Circuit 14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17-18'!$B$10:$M$10</c:f>
              <c:numCache>
                <c:formatCode>#,##0</c:formatCode>
                <c:ptCount val="12"/>
                <c:pt idx="0">
                  <c:v>308</c:v>
                </c:pt>
                <c:pt idx="1">
                  <c:v>309</c:v>
                </c:pt>
                <c:pt idx="2">
                  <c:v>318</c:v>
                </c:pt>
                <c:pt idx="3">
                  <c:v>314</c:v>
                </c:pt>
                <c:pt idx="4">
                  <c:v>306</c:v>
                </c:pt>
                <c:pt idx="5">
                  <c:v>303</c:v>
                </c:pt>
                <c:pt idx="6">
                  <c:v>299</c:v>
                </c:pt>
                <c:pt idx="7">
                  <c:v>291</c:v>
                </c:pt>
                <c:pt idx="8">
                  <c:v>291</c:v>
                </c:pt>
                <c:pt idx="9">
                  <c:v>290</c:v>
                </c:pt>
                <c:pt idx="10">
                  <c:v>286</c:v>
                </c:pt>
                <c:pt idx="11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19-4BE8-A3AA-04E0AA5126E1}"/>
            </c:ext>
          </c:extLst>
        </c:ser>
        <c:ser>
          <c:idx val="2"/>
          <c:order val="2"/>
          <c:tx>
            <c:strRef>
              <c:f>'Circuit 14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17-18'!$B$11:$M$11</c:f>
              <c:numCache>
                <c:formatCode>#,##0</c:formatCode>
                <c:ptCount val="12"/>
                <c:pt idx="0">
                  <c:v>230</c:v>
                </c:pt>
                <c:pt idx="1">
                  <c:v>225</c:v>
                </c:pt>
                <c:pt idx="2">
                  <c:v>222</c:v>
                </c:pt>
                <c:pt idx="3">
                  <c:v>220</c:v>
                </c:pt>
                <c:pt idx="4">
                  <c:v>221</c:v>
                </c:pt>
                <c:pt idx="5">
                  <c:v>220</c:v>
                </c:pt>
                <c:pt idx="6">
                  <c:v>221</c:v>
                </c:pt>
                <c:pt idx="7">
                  <c:v>223</c:v>
                </c:pt>
                <c:pt idx="8">
                  <c:v>218</c:v>
                </c:pt>
                <c:pt idx="9">
                  <c:v>223</c:v>
                </c:pt>
                <c:pt idx="10">
                  <c:v>220</c:v>
                </c:pt>
                <c:pt idx="11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19-4BE8-A3AA-04E0AA5126E1}"/>
            </c:ext>
          </c:extLst>
        </c:ser>
        <c:ser>
          <c:idx val="3"/>
          <c:order val="3"/>
          <c:tx>
            <c:strRef>
              <c:f>'Circuit 14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17-18'!$B$12:$M$12</c:f>
              <c:numCache>
                <c:formatCode>#,##0</c:formatCode>
                <c:ptCount val="12"/>
                <c:pt idx="0">
                  <c:v>78</c:v>
                </c:pt>
                <c:pt idx="1">
                  <c:v>84</c:v>
                </c:pt>
                <c:pt idx="2">
                  <c:v>96</c:v>
                </c:pt>
                <c:pt idx="3">
                  <c:v>94</c:v>
                </c:pt>
                <c:pt idx="4">
                  <c:v>85</c:v>
                </c:pt>
                <c:pt idx="5">
                  <c:v>83</c:v>
                </c:pt>
                <c:pt idx="6">
                  <c:v>78</c:v>
                </c:pt>
                <c:pt idx="7">
                  <c:v>68</c:v>
                </c:pt>
                <c:pt idx="8">
                  <c:v>73</c:v>
                </c:pt>
                <c:pt idx="9">
                  <c:v>67</c:v>
                </c:pt>
                <c:pt idx="10">
                  <c:v>66</c:v>
                </c:pt>
                <c:pt idx="11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19-4BE8-A3AA-04E0AA5126E1}"/>
            </c:ext>
          </c:extLst>
        </c:ser>
        <c:ser>
          <c:idx val="4"/>
          <c:order val="4"/>
          <c:tx>
            <c:strRef>
              <c:f>'Circuit 14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17-18'!$B$13:$M$13</c:f>
              <c:numCache>
                <c:formatCode>General</c:formatCode>
                <c:ptCount val="12"/>
                <c:pt idx="0">
                  <c:v>40</c:v>
                </c:pt>
                <c:pt idx="1">
                  <c:v>40</c:v>
                </c:pt>
                <c:pt idx="2">
                  <c:v>43</c:v>
                </c:pt>
                <c:pt idx="3">
                  <c:v>39</c:v>
                </c:pt>
                <c:pt idx="4">
                  <c:v>41</c:v>
                </c:pt>
                <c:pt idx="5">
                  <c:v>34</c:v>
                </c:pt>
                <c:pt idx="6">
                  <c:v>34</c:v>
                </c:pt>
                <c:pt idx="7">
                  <c:v>36</c:v>
                </c:pt>
                <c:pt idx="8">
                  <c:v>37</c:v>
                </c:pt>
                <c:pt idx="9">
                  <c:v>32</c:v>
                </c:pt>
                <c:pt idx="10">
                  <c:v>32</c:v>
                </c:pt>
                <c:pt idx="1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19-4BE8-A3AA-04E0AA5126E1}"/>
            </c:ext>
          </c:extLst>
        </c:ser>
        <c:ser>
          <c:idx val="5"/>
          <c:order val="5"/>
          <c:tx>
            <c:strRef>
              <c:f>'Circuit 14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17-18'!$B$14:$M$14</c:f>
              <c:numCache>
                <c:formatCode>#,##0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19-4BE8-A3AA-04E0AA512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34368"/>
        <c:axId val="55254336"/>
      </c:lineChart>
      <c:dateAx>
        <c:axId val="55034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254336"/>
        <c:crosses val="autoZero"/>
        <c:auto val="1"/>
        <c:lblOffset val="100"/>
        <c:baseTimeUnit val="months"/>
      </c:dateAx>
      <c:valAx>
        <c:axId val="552543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034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16693722533253"/>
          <c:y val="5.3016732283464561E-2"/>
          <c:w val="0.16483306277466761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45219203090941"/>
          <c:y val="1.45067804024496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12259089001161E-2"/>
          <c:y val="6.2068296150481185E-2"/>
          <c:w val="0.80349156332587923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14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14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17-18'!$B$17:$M$17</c:f>
              <c:numCache>
                <c:formatCode>#,##0</c:formatCode>
                <c:ptCount val="12"/>
                <c:pt idx="0">
                  <c:v>8</c:v>
                </c:pt>
                <c:pt idx="1">
                  <c:v>3</c:v>
                </c:pt>
                <c:pt idx="2">
                  <c:v>12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7</c:v>
                </c:pt>
                <c:pt idx="9">
                  <c:v>2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8-400D-8A4F-2B47C690C27F}"/>
            </c:ext>
          </c:extLst>
        </c:ser>
        <c:ser>
          <c:idx val="1"/>
          <c:order val="1"/>
          <c:tx>
            <c:strRef>
              <c:f>'Circuit 14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14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14 Data FY 17-18'!$B$18:$M$18</c:f>
              <c:numCache>
                <c:formatCode>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8-400D-8A4F-2B47C690C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35392"/>
        <c:axId val="54879936"/>
      </c:barChart>
      <c:dateAx>
        <c:axId val="55035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879936"/>
        <c:crosses val="autoZero"/>
        <c:auto val="1"/>
        <c:lblOffset val="100"/>
        <c:baseTimeUnit val="months"/>
      </c:dateAx>
      <c:valAx>
        <c:axId val="54879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03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59441194778085"/>
          <c:y val="0.11343378735039737"/>
          <c:w val="0.13842430361547797"/>
          <c:h val="0.8102723371277754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18992206898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93741750489287E-2"/>
          <c:y val="6.9013560804899385E-2"/>
          <c:w val="0.78518831198089734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17-18'!$B$2:$M$2</c:f>
              <c:numCache>
                <c:formatCode>#,##0</c:formatCode>
                <c:ptCount val="12"/>
                <c:pt idx="0">
                  <c:v>1364</c:v>
                </c:pt>
                <c:pt idx="1">
                  <c:v>1404</c:v>
                </c:pt>
                <c:pt idx="2">
                  <c:v>1434</c:v>
                </c:pt>
                <c:pt idx="3">
                  <c:v>1432</c:v>
                </c:pt>
                <c:pt idx="4">
                  <c:v>1406</c:v>
                </c:pt>
                <c:pt idx="5">
                  <c:v>1411</c:v>
                </c:pt>
                <c:pt idx="6">
                  <c:v>1378</c:v>
                </c:pt>
                <c:pt idx="7">
                  <c:v>1394</c:v>
                </c:pt>
                <c:pt idx="8">
                  <c:v>1503</c:v>
                </c:pt>
                <c:pt idx="9">
                  <c:v>1532</c:v>
                </c:pt>
                <c:pt idx="10">
                  <c:v>1533</c:v>
                </c:pt>
                <c:pt idx="11">
                  <c:v>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92-45FB-9DA5-75D99540D510}"/>
            </c:ext>
          </c:extLst>
        </c:ser>
        <c:ser>
          <c:idx val="1"/>
          <c:order val="1"/>
          <c:tx>
            <c:strRef>
              <c:f>'Circuit 15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17-18'!$B$3:$M$3</c:f>
              <c:numCache>
                <c:formatCode>#,##0</c:formatCode>
                <c:ptCount val="12"/>
                <c:pt idx="0">
                  <c:v>1244</c:v>
                </c:pt>
                <c:pt idx="1">
                  <c:v>1278</c:v>
                </c:pt>
                <c:pt idx="2">
                  <c:v>1297</c:v>
                </c:pt>
                <c:pt idx="3">
                  <c:v>1318</c:v>
                </c:pt>
                <c:pt idx="4">
                  <c:v>1303</c:v>
                </c:pt>
                <c:pt idx="5">
                  <c:v>1332</c:v>
                </c:pt>
                <c:pt idx="6">
                  <c:v>1325</c:v>
                </c:pt>
                <c:pt idx="7">
                  <c:v>1360</c:v>
                </c:pt>
                <c:pt idx="8">
                  <c:v>1402</c:v>
                </c:pt>
                <c:pt idx="9">
                  <c:v>1460</c:v>
                </c:pt>
                <c:pt idx="10">
                  <c:v>1510</c:v>
                </c:pt>
                <c:pt idx="11">
                  <c:v>1477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92-45FB-9DA5-75D99540D510}"/>
            </c:ext>
          </c:extLst>
        </c:ser>
        <c:ser>
          <c:idx val="2"/>
          <c:order val="2"/>
          <c:tx>
            <c:strRef>
              <c:f>'Circuit 15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17-18'!$B$4:$M$4</c:f>
              <c:numCache>
                <c:formatCode>#,##0</c:formatCode>
                <c:ptCount val="12"/>
                <c:pt idx="0">
                  <c:v>930</c:v>
                </c:pt>
                <c:pt idx="1">
                  <c:v>965</c:v>
                </c:pt>
                <c:pt idx="2">
                  <c:v>1001</c:v>
                </c:pt>
                <c:pt idx="3">
                  <c:v>1046</c:v>
                </c:pt>
                <c:pt idx="4">
                  <c:v>1018</c:v>
                </c:pt>
                <c:pt idx="5">
                  <c:v>1001</c:v>
                </c:pt>
                <c:pt idx="6">
                  <c:v>984</c:v>
                </c:pt>
                <c:pt idx="7">
                  <c:v>989</c:v>
                </c:pt>
                <c:pt idx="8">
                  <c:v>987</c:v>
                </c:pt>
                <c:pt idx="9">
                  <c:v>1019</c:v>
                </c:pt>
                <c:pt idx="10">
                  <c:v>1033</c:v>
                </c:pt>
                <c:pt idx="11">
                  <c:v>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92-45FB-9DA5-75D99540D510}"/>
            </c:ext>
          </c:extLst>
        </c:ser>
        <c:ser>
          <c:idx val="3"/>
          <c:order val="3"/>
          <c:tx>
            <c:strRef>
              <c:f>'Circuit 15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17-18'!$B$5:$M$5</c:f>
              <c:numCache>
                <c:formatCode>#,##0</c:formatCode>
                <c:ptCount val="12"/>
                <c:pt idx="0">
                  <c:v>305</c:v>
                </c:pt>
                <c:pt idx="1">
                  <c:v>306</c:v>
                </c:pt>
                <c:pt idx="2">
                  <c:v>286</c:v>
                </c:pt>
                <c:pt idx="3">
                  <c:v>268</c:v>
                </c:pt>
                <c:pt idx="4">
                  <c:v>277</c:v>
                </c:pt>
                <c:pt idx="5">
                  <c:v>313</c:v>
                </c:pt>
                <c:pt idx="6">
                  <c:v>332</c:v>
                </c:pt>
                <c:pt idx="7">
                  <c:v>363</c:v>
                </c:pt>
                <c:pt idx="8">
                  <c:v>409</c:v>
                </c:pt>
                <c:pt idx="9">
                  <c:v>433</c:v>
                </c:pt>
                <c:pt idx="10">
                  <c:v>465</c:v>
                </c:pt>
                <c:pt idx="11">
                  <c:v>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92-45FB-9DA5-75D99540D510}"/>
            </c:ext>
          </c:extLst>
        </c:ser>
        <c:ser>
          <c:idx val="4"/>
          <c:order val="4"/>
          <c:tx>
            <c:strRef>
              <c:f>'Circuit 15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17-18'!$B$6:$M$6</c:f>
              <c:numCache>
                <c:formatCode>#,##0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4</c:v>
                </c:pt>
                <c:pt idx="4">
                  <c:v>8</c:v>
                </c:pt>
                <c:pt idx="5">
                  <c:v>18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12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92-45FB-9DA5-75D99540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36672"/>
        <c:axId val="54882240"/>
      </c:lineChart>
      <c:dateAx>
        <c:axId val="55836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882240"/>
        <c:crosses val="autoZero"/>
        <c:auto val="1"/>
        <c:lblOffset val="100"/>
        <c:baseTimeUnit val="months"/>
      </c:dateAx>
      <c:valAx>
        <c:axId val="54882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8366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54633127506451"/>
          <c:y val="7.1477198162729655E-2"/>
          <c:w val="0.15184801683026616"/>
          <c:h val="0.91260115923009621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05521419649132"/>
          <c:y val="6.944444444444444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643999045573851E-2"/>
          <c:w val="0.79466759669582876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17-18'!$B$9:$M$9</c:f>
              <c:numCache>
                <c:formatCode>#,##0</c:formatCode>
                <c:ptCount val="12"/>
                <c:pt idx="0">
                  <c:v>633</c:v>
                </c:pt>
                <c:pt idx="1">
                  <c:v>645</c:v>
                </c:pt>
                <c:pt idx="2">
                  <c:v>640</c:v>
                </c:pt>
                <c:pt idx="3">
                  <c:v>656</c:v>
                </c:pt>
                <c:pt idx="4">
                  <c:v>656</c:v>
                </c:pt>
                <c:pt idx="5">
                  <c:v>664</c:v>
                </c:pt>
                <c:pt idx="6">
                  <c:v>663</c:v>
                </c:pt>
                <c:pt idx="7">
                  <c:v>663</c:v>
                </c:pt>
                <c:pt idx="8">
                  <c:v>658</c:v>
                </c:pt>
                <c:pt idx="9">
                  <c:v>657</c:v>
                </c:pt>
                <c:pt idx="10">
                  <c:v>663</c:v>
                </c:pt>
                <c:pt idx="11">
                  <c:v>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B9-402B-BFA9-AF6D7E57D720}"/>
            </c:ext>
          </c:extLst>
        </c:ser>
        <c:ser>
          <c:idx val="1"/>
          <c:order val="1"/>
          <c:tx>
            <c:strRef>
              <c:f>'Circuit 15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17-18'!$B$10:$M$10</c:f>
              <c:numCache>
                <c:formatCode>#,##0</c:formatCode>
                <c:ptCount val="12"/>
                <c:pt idx="0">
                  <c:v>598</c:v>
                </c:pt>
                <c:pt idx="1">
                  <c:v>609</c:v>
                </c:pt>
                <c:pt idx="2">
                  <c:v>610</c:v>
                </c:pt>
                <c:pt idx="3">
                  <c:v>626</c:v>
                </c:pt>
                <c:pt idx="4">
                  <c:v>626</c:v>
                </c:pt>
                <c:pt idx="5">
                  <c:v>634</c:v>
                </c:pt>
                <c:pt idx="6">
                  <c:v>632</c:v>
                </c:pt>
                <c:pt idx="7">
                  <c:v>633</c:v>
                </c:pt>
                <c:pt idx="8">
                  <c:v>627</c:v>
                </c:pt>
                <c:pt idx="9">
                  <c:v>627</c:v>
                </c:pt>
                <c:pt idx="10">
                  <c:v>634</c:v>
                </c:pt>
                <c:pt idx="11">
                  <c:v>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9-402B-BFA9-AF6D7E57D720}"/>
            </c:ext>
          </c:extLst>
        </c:ser>
        <c:ser>
          <c:idx val="2"/>
          <c:order val="2"/>
          <c:tx>
            <c:strRef>
              <c:f>'Circuit 15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17-18'!$B$11:$M$11</c:f>
              <c:numCache>
                <c:formatCode>#,##0</c:formatCode>
                <c:ptCount val="12"/>
                <c:pt idx="0">
                  <c:v>473</c:v>
                </c:pt>
                <c:pt idx="1">
                  <c:v>482</c:v>
                </c:pt>
                <c:pt idx="2">
                  <c:v>474</c:v>
                </c:pt>
                <c:pt idx="3">
                  <c:v>490</c:v>
                </c:pt>
                <c:pt idx="4">
                  <c:v>491</c:v>
                </c:pt>
                <c:pt idx="5">
                  <c:v>484</c:v>
                </c:pt>
                <c:pt idx="6">
                  <c:v>484</c:v>
                </c:pt>
                <c:pt idx="7">
                  <c:v>482</c:v>
                </c:pt>
                <c:pt idx="8">
                  <c:v>485</c:v>
                </c:pt>
                <c:pt idx="9">
                  <c:v>488</c:v>
                </c:pt>
                <c:pt idx="10">
                  <c:v>504</c:v>
                </c:pt>
                <c:pt idx="11">
                  <c:v>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B9-402B-BFA9-AF6D7E57D720}"/>
            </c:ext>
          </c:extLst>
        </c:ser>
        <c:ser>
          <c:idx val="3"/>
          <c:order val="3"/>
          <c:tx>
            <c:strRef>
              <c:f>'Circuit 15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17-18'!$B$12:$M$12</c:f>
              <c:numCache>
                <c:formatCode>#,##0</c:formatCode>
                <c:ptCount val="12"/>
                <c:pt idx="0">
                  <c:v>125</c:v>
                </c:pt>
                <c:pt idx="1">
                  <c:v>127</c:v>
                </c:pt>
                <c:pt idx="2">
                  <c:v>136</c:v>
                </c:pt>
                <c:pt idx="3">
                  <c:v>136</c:v>
                </c:pt>
                <c:pt idx="4">
                  <c:v>135</c:v>
                </c:pt>
                <c:pt idx="5">
                  <c:v>150</c:v>
                </c:pt>
                <c:pt idx="6">
                  <c:v>148</c:v>
                </c:pt>
                <c:pt idx="7">
                  <c:v>151</c:v>
                </c:pt>
                <c:pt idx="8">
                  <c:v>142</c:v>
                </c:pt>
                <c:pt idx="9">
                  <c:v>139</c:v>
                </c:pt>
                <c:pt idx="10">
                  <c:v>130</c:v>
                </c:pt>
                <c:pt idx="11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B9-402B-BFA9-AF6D7E57D720}"/>
            </c:ext>
          </c:extLst>
        </c:ser>
        <c:ser>
          <c:idx val="4"/>
          <c:order val="4"/>
          <c:tx>
            <c:strRef>
              <c:f>'Circuit 15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17-18'!$B$13:$M$13</c:f>
              <c:numCache>
                <c:formatCode>General</c:formatCode>
                <c:ptCount val="12"/>
                <c:pt idx="0">
                  <c:v>35</c:v>
                </c:pt>
                <c:pt idx="1">
                  <c:v>40</c:v>
                </c:pt>
                <c:pt idx="2">
                  <c:v>48</c:v>
                </c:pt>
                <c:pt idx="3">
                  <c:v>49</c:v>
                </c:pt>
                <c:pt idx="4">
                  <c:v>48</c:v>
                </c:pt>
                <c:pt idx="5">
                  <c:v>54</c:v>
                </c:pt>
                <c:pt idx="6">
                  <c:v>53</c:v>
                </c:pt>
                <c:pt idx="7">
                  <c:v>47</c:v>
                </c:pt>
                <c:pt idx="8">
                  <c:v>33</c:v>
                </c:pt>
                <c:pt idx="9">
                  <c:v>42</c:v>
                </c:pt>
                <c:pt idx="10">
                  <c:v>43</c:v>
                </c:pt>
                <c:pt idx="1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B9-402B-BFA9-AF6D7E57D720}"/>
            </c:ext>
          </c:extLst>
        </c:ser>
        <c:ser>
          <c:idx val="5"/>
          <c:order val="5"/>
          <c:tx>
            <c:strRef>
              <c:f>'Circuit 15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17-18'!$B$14:$M$14</c:f>
              <c:numCache>
                <c:formatCode>#,##0</c:formatCode>
                <c:ptCount val="12"/>
                <c:pt idx="0">
                  <c:v>35</c:v>
                </c:pt>
                <c:pt idx="1">
                  <c:v>36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31</c:v>
                </c:pt>
                <c:pt idx="7">
                  <c:v>30</c:v>
                </c:pt>
                <c:pt idx="8">
                  <c:v>31</c:v>
                </c:pt>
                <c:pt idx="9">
                  <c:v>30</c:v>
                </c:pt>
                <c:pt idx="10">
                  <c:v>29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B9-402B-BFA9-AF6D7E57D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38720"/>
        <c:axId val="54884544"/>
      </c:lineChart>
      <c:dateAx>
        <c:axId val="55838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884544"/>
        <c:crosses val="autoZero"/>
        <c:auto val="1"/>
        <c:lblOffset val="100"/>
        <c:baseTimeUnit val="months"/>
      </c:dateAx>
      <c:valAx>
        <c:axId val="548845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8387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030472385837108"/>
          <c:y val="7.1151574803149611E-2"/>
          <c:w val="0.14969530542786197"/>
          <c:h val="0.918394028871391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319547484310123"/>
          <c:y val="1.620461504811898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28453163007805E-2"/>
          <c:y val="6.1953740157480314E-2"/>
          <c:w val="0.81588107087396999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15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15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17-18'!$B$17:$M$17</c:f>
              <c:numCache>
                <c:formatCode>#,##0</c:formatCode>
                <c:ptCount val="12"/>
                <c:pt idx="0">
                  <c:v>17</c:v>
                </c:pt>
                <c:pt idx="1">
                  <c:v>13</c:v>
                </c:pt>
                <c:pt idx="2">
                  <c:v>7</c:v>
                </c:pt>
                <c:pt idx="3">
                  <c:v>21</c:v>
                </c:pt>
                <c:pt idx="4">
                  <c:v>13</c:v>
                </c:pt>
                <c:pt idx="5">
                  <c:v>9</c:v>
                </c:pt>
                <c:pt idx="6">
                  <c:v>4</c:v>
                </c:pt>
                <c:pt idx="7">
                  <c:v>23</c:v>
                </c:pt>
                <c:pt idx="8">
                  <c:v>16</c:v>
                </c:pt>
                <c:pt idx="9">
                  <c:v>12</c:v>
                </c:pt>
                <c:pt idx="10">
                  <c:v>19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D-41DF-9237-DB9787CA3C12}"/>
            </c:ext>
          </c:extLst>
        </c:ser>
        <c:ser>
          <c:idx val="1"/>
          <c:order val="1"/>
          <c:tx>
            <c:strRef>
              <c:f>'Circuit 15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15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15 Data FY 17-18'!$B$18:$M$18</c:f>
              <c:numCache>
                <c:formatCode>#,##0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16</c:v>
                </c:pt>
                <c:pt idx="7">
                  <c:v>15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D-41DF-9237-DB9787CA3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9232"/>
        <c:axId val="55779904"/>
      </c:barChart>
      <c:dateAx>
        <c:axId val="55839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779904"/>
        <c:crosses val="autoZero"/>
        <c:auto val="1"/>
        <c:lblOffset val="100"/>
        <c:baseTimeUnit val="months"/>
      </c:dateAx>
      <c:valAx>
        <c:axId val="55779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83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3762281818191"/>
          <c:y val="0.17376698745990085"/>
          <c:w val="0.13243102987972388"/>
          <c:h val="0.7043178769320501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00242935685973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790819116360455"/>
          <c:w val="0.78189034267724589"/>
          <c:h val="0.8037475393700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Region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'North Region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17-18'!$B$17:$M$17</c:f>
              <c:numCache>
                <c:formatCode>#,##0</c:formatCode>
                <c:ptCount val="12"/>
                <c:pt idx="0">
                  <c:v>64</c:v>
                </c:pt>
                <c:pt idx="1">
                  <c:v>94</c:v>
                </c:pt>
                <c:pt idx="2">
                  <c:v>40</c:v>
                </c:pt>
                <c:pt idx="3">
                  <c:v>106</c:v>
                </c:pt>
                <c:pt idx="4">
                  <c:v>111</c:v>
                </c:pt>
                <c:pt idx="5">
                  <c:v>34</c:v>
                </c:pt>
                <c:pt idx="6">
                  <c:v>99</c:v>
                </c:pt>
                <c:pt idx="7">
                  <c:v>95</c:v>
                </c:pt>
                <c:pt idx="8">
                  <c:v>77</c:v>
                </c:pt>
                <c:pt idx="9">
                  <c:v>80</c:v>
                </c:pt>
                <c:pt idx="10">
                  <c:v>72</c:v>
                </c:pt>
                <c:pt idx="1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B-459E-B5B0-CACC2D3908B3}"/>
            </c:ext>
          </c:extLst>
        </c:ser>
        <c:ser>
          <c:idx val="1"/>
          <c:order val="1"/>
          <c:tx>
            <c:strRef>
              <c:f>'North Region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'North Region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'North Region Data FY 17-18'!$B$18:$M$18</c:f>
              <c:numCache>
                <c:formatCode>#,##0</c:formatCode>
                <c:ptCount val="12"/>
                <c:pt idx="0">
                  <c:v>29</c:v>
                </c:pt>
                <c:pt idx="1">
                  <c:v>60</c:v>
                </c:pt>
                <c:pt idx="2">
                  <c:v>114</c:v>
                </c:pt>
                <c:pt idx="3">
                  <c:v>141</c:v>
                </c:pt>
                <c:pt idx="4">
                  <c:v>70</c:v>
                </c:pt>
                <c:pt idx="5">
                  <c:v>55</c:v>
                </c:pt>
                <c:pt idx="6">
                  <c:v>81</c:v>
                </c:pt>
                <c:pt idx="7">
                  <c:v>66</c:v>
                </c:pt>
                <c:pt idx="8">
                  <c:v>77</c:v>
                </c:pt>
                <c:pt idx="9">
                  <c:v>70</c:v>
                </c:pt>
                <c:pt idx="10">
                  <c:v>104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B-459E-B5B0-CACC2D390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30752"/>
        <c:axId val="137837312"/>
      </c:barChart>
      <c:dateAx>
        <c:axId val="136330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37312"/>
        <c:crosses val="autoZero"/>
        <c:auto val="1"/>
        <c:lblOffset val="100"/>
        <c:baseTimeUnit val="months"/>
      </c:dateAx>
      <c:valAx>
        <c:axId val="13783731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633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90016682322077"/>
          <c:y val="9.4866852580927377E-2"/>
          <c:w val="0.15751026662518738"/>
          <c:h val="0.8310126859142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4690874249454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9926807341037188E-2"/>
          <c:y val="3.7382221161748719E-2"/>
          <c:w val="0.79706437680682085"/>
          <c:h val="0.86273567366579162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17-18'!$B$2:$M$2</c:f>
              <c:numCache>
                <c:formatCode>0</c:formatCode>
                <c:ptCount val="12"/>
                <c:pt idx="0">
                  <c:v>133</c:v>
                </c:pt>
                <c:pt idx="1">
                  <c:v>133</c:v>
                </c:pt>
                <c:pt idx="2">
                  <c:v>137</c:v>
                </c:pt>
                <c:pt idx="3">
                  <c:v>136</c:v>
                </c:pt>
                <c:pt idx="4">
                  <c:v>123</c:v>
                </c:pt>
                <c:pt idx="5">
                  <c:v>126</c:v>
                </c:pt>
                <c:pt idx="6">
                  <c:v>116</c:v>
                </c:pt>
                <c:pt idx="7">
                  <c:v>129</c:v>
                </c:pt>
                <c:pt idx="8">
                  <c:v>120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1-4962-9CD2-F8244F766551}"/>
            </c:ext>
          </c:extLst>
        </c:ser>
        <c:ser>
          <c:idx val="1"/>
          <c:order val="1"/>
          <c:tx>
            <c:strRef>
              <c:f>'Circuit 16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17-18'!$B$3:$M$3</c:f>
              <c:numCache>
                <c:formatCode>#,##0</c:formatCode>
                <c:ptCount val="12"/>
                <c:pt idx="0">
                  <c:v>139</c:v>
                </c:pt>
                <c:pt idx="1">
                  <c:v>142</c:v>
                </c:pt>
                <c:pt idx="2">
                  <c:v>144</c:v>
                </c:pt>
                <c:pt idx="3">
                  <c:v>142</c:v>
                </c:pt>
                <c:pt idx="4">
                  <c:v>133</c:v>
                </c:pt>
                <c:pt idx="5">
                  <c:v>134</c:v>
                </c:pt>
                <c:pt idx="6">
                  <c:v>126</c:v>
                </c:pt>
                <c:pt idx="7">
                  <c:v>130</c:v>
                </c:pt>
                <c:pt idx="8">
                  <c:v>132</c:v>
                </c:pt>
                <c:pt idx="9">
                  <c:v>122</c:v>
                </c:pt>
                <c:pt idx="10">
                  <c:v>118</c:v>
                </c:pt>
                <c:pt idx="1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1-4962-9CD2-F8244F766551}"/>
            </c:ext>
          </c:extLst>
        </c:ser>
        <c:ser>
          <c:idx val="2"/>
          <c:order val="2"/>
          <c:tx>
            <c:strRef>
              <c:f>'Circuit 16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17-18'!$B$4:$M$4</c:f>
              <c:numCache>
                <c:formatCode>#,##0</c:formatCode>
                <c:ptCount val="12"/>
                <c:pt idx="0">
                  <c:v>82</c:v>
                </c:pt>
                <c:pt idx="1">
                  <c:v>81</c:v>
                </c:pt>
                <c:pt idx="2">
                  <c:v>80</c:v>
                </c:pt>
                <c:pt idx="3">
                  <c:v>81</c:v>
                </c:pt>
                <c:pt idx="4">
                  <c:v>86</c:v>
                </c:pt>
                <c:pt idx="5">
                  <c:v>82</c:v>
                </c:pt>
                <c:pt idx="6">
                  <c:v>76</c:v>
                </c:pt>
                <c:pt idx="7">
                  <c:v>76</c:v>
                </c:pt>
                <c:pt idx="8">
                  <c:v>74</c:v>
                </c:pt>
                <c:pt idx="9">
                  <c:v>69</c:v>
                </c:pt>
                <c:pt idx="10">
                  <c:v>67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81-4962-9CD2-F8244F766551}"/>
            </c:ext>
          </c:extLst>
        </c:ser>
        <c:ser>
          <c:idx val="3"/>
          <c:order val="3"/>
          <c:tx>
            <c:strRef>
              <c:f>'Circuit 16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17-18'!$B$5:$M$5</c:f>
              <c:numCache>
                <c:formatCode>#,##0</c:formatCode>
                <c:ptCount val="12"/>
                <c:pt idx="0">
                  <c:v>57</c:v>
                </c:pt>
                <c:pt idx="1">
                  <c:v>61</c:v>
                </c:pt>
                <c:pt idx="2">
                  <c:v>64</c:v>
                </c:pt>
                <c:pt idx="3">
                  <c:v>61</c:v>
                </c:pt>
                <c:pt idx="4">
                  <c:v>47</c:v>
                </c:pt>
                <c:pt idx="5">
                  <c:v>52</c:v>
                </c:pt>
                <c:pt idx="6">
                  <c:v>50</c:v>
                </c:pt>
                <c:pt idx="7">
                  <c:v>54</c:v>
                </c:pt>
                <c:pt idx="8">
                  <c:v>58</c:v>
                </c:pt>
                <c:pt idx="9">
                  <c:v>53</c:v>
                </c:pt>
                <c:pt idx="10">
                  <c:v>51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81-4962-9CD2-F8244F766551}"/>
            </c:ext>
          </c:extLst>
        </c:ser>
        <c:ser>
          <c:idx val="4"/>
          <c:order val="4"/>
          <c:tx>
            <c:strRef>
              <c:f>'Circuit 16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81-4962-9CD2-F8244F766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37696"/>
        <c:axId val="55782208"/>
      </c:lineChart>
      <c:dateAx>
        <c:axId val="55837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782208"/>
        <c:crosses val="autoZero"/>
        <c:auto val="1"/>
        <c:lblOffset val="100"/>
        <c:baseTimeUnit val="months"/>
      </c:dateAx>
      <c:valAx>
        <c:axId val="55782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558376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1742802380916"/>
          <c:y val="0.11704177602799649"/>
          <c:w val="0.15782571976190837"/>
          <c:h val="0.7737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116325054743881"/>
          <c:y val="2.167268153980752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3720636856611599E-2"/>
          <c:w val="0.78596335526067329"/>
          <c:h val="0.89019233643630535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17-18'!$B$9:$M$9</c:f>
              <c:numCache>
                <c:formatCode>#,##0</c:formatCode>
                <c:ptCount val="12"/>
                <c:pt idx="0">
                  <c:v>108</c:v>
                </c:pt>
                <c:pt idx="1">
                  <c:v>108</c:v>
                </c:pt>
                <c:pt idx="2">
                  <c:v>107</c:v>
                </c:pt>
                <c:pt idx="3">
                  <c:v>109</c:v>
                </c:pt>
                <c:pt idx="4">
                  <c:v>111</c:v>
                </c:pt>
                <c:pt idx="5">
                  <c:v>112</c:v>
                </c:pt>
                <c:pt idx="6">
                  <c:v>112</c:v>
                </c:pt>
                <c:pt idx="7">
                  <c:v>111</c:v>
                </c:pt>
                <c:pt idx="8">
                  <c:v>111</c:v>
                </c:pt>
                <c:pt idx="9">
                  <c:v>111</c:v>
                </c:pt>
                <c:pt idx="10">
                  <c:v>110</c:v>
                </c:pt>
                <c:pt idx="11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1-4589-A47D-80224F26BAA0}"/>
            </c:ext>
          </c:extLst>
        </c:ser>
        <c:ser>
          <c:idx val="1"/>
          <c:order val="1"/>
          <c:tx>
            <c:strRef>
              <c:f>'Circuit 16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17-18'!$B$10:$M$10</c:f>
              <c:numCache>
                <c:formatCode>#,##0</c:formatCode>
                <c:ptCount val="12"/>
                <c:pt idx="0">
                  <c:v>85</c:v>
                </c:pt>
                <c:pt idx="1">
                  <c:v>85</c:v>
                </c:pt>
                <c:pt idx="2">
                  <c:v>84</c:v>
                </c:pt>
                <c:pt idx="3">
                  <c:v>82</c:v>
                </c:pt>
                <c:pt idx="4">
                  <c:v>84</c:v>
                </c:pt>
                <c:pt idx="5">
                  <c:v>85</c:v>
                </c:pt>
                <c:pt idx="6">
                  <c:v>85</c:v>
                </c:pt>
                <c:pt idx="7">
                  <c:v>84</c:v>
                </c:pt>
                <c:pt idx="8">
                  <c:v>84</c:v>
                </c:pt>
                <c:pt idx="9">
                  <c:v>84</c:v>
                </c:pt>
                <c:pt idx="10">
                  <c:v>83</c:v>
                </c:pt>
                <c:pt idx="1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1-4589-A47D-80224F26BAA0}"/>
            </c:ext>
          </c:extLst>
        </c:ser>
        <c:ser>
          <c:idx val="2"/>
          <c:order val="2"/>
          <c:tx>
            <c:strRef>
              <c:f>'Circuit 16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17-18'!$B$11:$M$11</c:f>
              <c:numCache>
                <c:formatCode>#,##0</c:formatCode>
                <c:ptCount val="12"/>
                <c:pt idx="0">
                  <c:v>46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46</c:v>
                </c:pt>
                <c:pt idx="10">
                  <c:v>43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1-4589-A47D-80224F26BAA0}"/>
            </c:ext>
          </c:extLst>
        </c:ser>
        <c:ser>
          <c:idx val="3"/>
          <c:order val="3"/>
          <c:tx>
            <c:strRef>
              <c:f>'Circuit 16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17-18'!$B$12:$M$12</c:f>
              <c:numCache>
                <c:formatCode>#,##0</c:formatCode>
                <c:ptCount val="12"/>
                <c:pt idx="0">
                  <c:v>39</c:v>
                </c:pt>
                <c:pt idx="1">
                  <c:v>36</c:v>
                </c:pt>
                <c:pt idx="2">
                  <c:v>34</c:v>
                </c:pt>
                <c:pt idx="3">
                  <c:v>31</c:v>
                </c:pt>
                <c:pt idx="4">
                  <c:v>32</c:v>
                </c:pt>
                <c:pt idx="5">
                  <c:v>32</c:v>
                </c:pt>
                <c:pt idx="6">
                  <c:v>30</c:v>
                </c:pt>
                <c:pt idx="7">
                  <c:v>36</c:v>
                </c:pt>
                <c:pt idx="8">
                  <c:v>36</c:v>
                </c:pt>
                <c:pt idx="9">
                  <c:v>38</c:v>
                </c:pt>
                <c:pt idx="10">
                  <c:v>40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1-4589-A47D-80224F26BAA0}"/>
            </c:ext>
          </c:extLst>
        </c:ser>
        <c:ser>
          <c:idx val="4"/>
          <c:order val="4"/>
          <c:tx>
            <c:strRef>
              <c:f>'Circuit 16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17-18'!$B$13:$M$13</c:f>
              <c:numCache>
                <c:formatCode>General</c:formatCode>
                <c:ptCount val="12"/>
                <c:pt idx="0">
                  <c:v>20</c:v>
                </c:pt>
                <c:pt idx="1">
                  <c:v>21</c:v>
                </c:pt>
                <c:pt idx="2">
                  <c:v>23</c:v>
                </c:pt>
                <c:pt idx="3">
                  <c:v>21</c:v>
                </c:pt>
                <c:pt idx="4">
                  <c:v>23</c:v>
                </c:pt>
                <c:pt idx="5">
                  <c:v>25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24</c:v>
                </c:pt>
                <c:pt idx="10">
                  <c:v>26</c:v>
                </c:pt>
                <c:pt idx="1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F1-4589-A47D-80224F26BAA0}"/>
            </c:ext>
          </c:extLst>
        </c:ser>
        <c:ser>
          <c:idx val="5"/>
          <c:order val="5"/>
          <c:tx>
            <c:strRef>
              <c:f>'Circuit 16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17-18'!$B$14:$M$14</c:f>
              <c:numCache>
                <c:formatCode>#,##0</c:formatCode>
                <c:ptCount val="12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F1-4589-A47D-80224F26B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7248"/>
        <c:axId val="55784512"/>
      </c:lineChart>
      <c:dateAx>
        <c:axId val="56437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784512"/>
        <c:crosses val="autoZero"/>
        <c:auto val="1"/>
        <c:lblOffset val="100"/>
        <c:baseTimeUnit val="months"/>
      </c:dateAx>
      <c:valAx>
        <c:axId val="55784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4372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48113927955537"/>
          <c:y val="4.8210028433945756E-2"/>
          <c:w val="0.15951886072044463"/>
          <c:h val="0.9426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637963626820451"/>
          <c:y val="1.8416206261510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38940571458398E-2"/>
          <c:y val="4.0893258508432305E-2"/>
          <c:w val="0.81218095570423643"/>
          <c:h val="0.87725202318460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16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16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17-18'!$B$17:$M$17</c:f>
              <c:numCache>
                <c:formatCode>#,##0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0-4B46-B43A-3BC4AE7067EE}"/>
            </c:ext>
          </c:extLst>
        </c:ser>
        <c:ser>
          <c:idx val="1"/>
          <c:order val="1"/>
          <c:tx>
            <c:strRef>
              <c:f>'Circuit 16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16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16 Data FY 17-18'!$B$18:$M$18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0-4B46-B43A-3BC4AE706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38272"/>
        <c:axId val="55786816"/>
      </c:barChart>
      <c:dateAx>
        <c:axId val="56438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786816"/>
        <c:crosses val="autoZero"/>
        <c:auto val="1"/>
        <c:lblOffset val="100"/>
        <c:baseTimeUnit val="months"/>
      </c:dateAx>
      <c:valAx>
        <c:axId val="5578681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43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8267419282497"/>
          <c:y val="0.10927103725294007"/>
          <c:w val="0.13227839167646954"/>
          <c:h val="0.7704082017372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520529586980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646132318259801E-2"/>
          <c:y val="3.7763672398093098E-2"/>
          <c:w val="0.78303967505636096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17-18'!$B$2:$M$2</c:f>
              <c:numCache>
                <c:formatCode>#,##0</c:formatCode>
                <c:ptCount val="12"/>
                <c:pt idx="0">
                  <c:v>3137</c:v>
                </c:pt>
                <c:pt idx="1">
                  <c:v>3176</c:v>
                </c:pt>
                <c:pt idx="2">
                  <c:v>3117</c:v>
                </c:pt>
                <c:pt idx="3">
                  <c:v>3073</c:v>
                </c:pt>
                <c:pt idx="4">
                  <c:v>2985</c:v>
                </c:pt>
                <c:pt idx="5">
                  <c:v>3011</c:v>
                </c:pt>
                <c:pt idx="6">
                  <c:v>2925</c:v>
                </c:pt>
                <c:pt idx="7">
                  <c:v>2920</c:v>
                </c:pt>
                <c:pt idx="8">
                  <c:v>2929</c:v>
                </c:pt>
                <c:pt idx="9">
                  <c:v>2886</c:v>
                </c:pt>
                <c:pt idx="10">
                  <c:v>2907</c:v>
                </c:pt>
                <c:pt idx="11">
                  <c:v>2853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30-41B6-8FEB-F4053AC1D68F}"/>
            </c:ext>
          </c:extLst>
        </c:ser>
        <c:ser>
          <c:idx val="1"/>
          <c:order val="1"/>
          <c:tx>
            <c:strRef>
              <c:f>'Circuit 17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17-18'!$B$3:$M$3</c:f>
              <c:numCache>
                <c:formatCode>#,##0</c:formatCode>
                <c:ptCount val="12"/>
                <c:pt idx="0">
                  <c:v>2581</c:v>
                </c:pt>
                <c:pt idx="1">
                  <c:v>2631</c:v>
                </c:pt>
                <c:pt idx="2">
                  <c:v>2598</c:v>
                </c:pt>
                <c:pt idx="3">
                  <c:v>2583</c:v>
                </c:pt>
                <c:pt idx="4">
                  <c:v>2553</c:v>
                </c:pt>
                <c:pt idx="5">
                  <c:v>2567</c:v>
                </c:pt>
                <c:pt idx="6">
                  <c:v>2536</c:v>
                </c:pt>
                <c:pt idx="7">
                  <c:v>2520</c:v>
                </c:pt>
                <c:pt idx="8">
                  <c:v>2508</c:v>
                </c:pt>
                <c:pt idx="9">
                  <c:v>2492</c:v>
                </c:pt>
                <c:pt idx="10">
                  <c:v>2593</c:v>
                </c:pt>
                <c:pt idx="11">
                  <c:v>2568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0-41B6-8FEB-F4053AC1D68F}"/>
            </c:ext>
          </c:extLst>
        </c:ser>
        <c:ser>
          <c:idx val="2"/>
          <c:order val="2"/>
          <c:tx>
            <c:strRef>
              <c:f>'Circuit 17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17-18'!$B$4:$M$4</c:f>
              <c:numCache>
                <c:formatCode>#,##0</c:formatCode>
                <c:ptCount val="12"/>
                <c:pt idx="0">
                  <c:v>1234</c:v>
                </c:pt>
                <c:pt idx="1">
                  <c:v>1321</c:v>
                </c:pt>
                <c:pt idx="2">
                  <c:v>1271</c:v>
                </c:pt>
                <c:pt idx="3">
                  <c:v>1297</c:v>
                </c:pt>
                <c:pt idx="4">
                  <c:v>1285</c:v>
                </c:pt>
                <c:pt idx="5">
                  <c:v>1259</c:v>
                </c:pt>
                <c:pt idx="6">
                  <c:v>1268</c:v>
                </c:pt>
                <c:pt idx="7">
                  <c:v>1304</c:v>
                </c:pt>
                <c:pt idx="8">
                  <c:v>1297</c:v>
                </c:pt>
                <c:pt idx="9">
                  <c:v>1296</c:v>
                </c:pt>
                <c:pt idx="10">
                  <c:v>1347</c:v>
                </c:pt>
                <c:pt idx="11">
                  <c:v>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30-41B6-8FEB-F4053AC1D68F}"/>
            </c:ext>
          </c:extLst>
        </c:ser>
        <c:ser>
          <c:idx val="3"/>
          <c:order val="3"/>
          <c:tx>
            <c:strRef>
              <c:f>'Circuit 17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17-18'!$B$5:$M$5</c:f>
              <c:numCache>
                <c:formatCode>#,##0</c:formatCode>
                <c:ptCount val="12"/>
                <c:pt idx="0">
                  <c:v>1327</c:v>
                </c:pt>
                <c:pt idx="1">
                  <c:v>1292</c:v>
                </c:pt>
                <c:pt idx="2">
                  <c:v>1310</c:v>
                </c:pt>
                <c:pt idx="3">
                  <c:v>1275</c:v>
                </c:pt>
                <c:pt idx="4">
                  <c:v>1252</c:v>
                </c:pt>
                <c:pt idx="5">
                  <c:v>1292</c:v>
                </c:pt>
                <c:pt idx="6">
                  <c:v>1242</c:v>
                </c:pt>
                <c:pt idx="7">
                  <c:v>1209</c:v>
                </c:pt>
                <c:pt idx="8">
                  <c:v>1201</c:v>
                </c:pt>
                <c:pt idx="9">
                  <c:v>1183</c:v>
                </c:pt>
                <c:pt idx="10">
                  <c:v>1232</c:v>
                </c:pt>
                <c:pt idx="11">
                  <c:v>1251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30-41B6-8FEB-F4053AC1D68F}"/>
            </c:ext>
          </c:extLst>
        </c:ser>
        <c:ser>
          <c:idx val="4"/>
          <c:order val="4"/>
          <c:tx>
            <c:strRef>
              <c:f>'Circuit 17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17-18'!$B$6:$M$6</c:f>
              <c:numCache>
                <c:formatCode>#,##0</c:formatCode>
                <c:ptCount val="12"/>
                <c:pt idx="0">
                  <c:v>20</c:v>
                </c:pt>
                <c:pt idx="1">
                  <c:v>18</c:v>
                </c:pt>
                <c:pt idx="2">
                  <c:v>17</c:v>
                </c:pt>
                <c:pt idx="3">
                  <c:v>11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14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30-41B6-8FEB-F4053AC1D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38144"/>
        <c:axId val="56903360"/>
      </c:lineChart>
      <c:dateAx>
        <c:axId val="56838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903360"/>
        <c:crosses val="autoZero"/>
        <c:auto val="1"/>
        <c:lblOffset val="100"/>
        <c:baseTimeUnit val="months"/>
      </c:dateAx>
      <c:valAx>
        <c:axId val="569033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8381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51323714593462"/>
          <c:y val="7.4266458880139982E-2"/>
          <c:w val="0.15266980717005754"/>
          <c:h val="0.9194269466316710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243608999742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1808039602061E-2"/>
          <c:y val="3.3952659587276363E-2"/>
          <c:w val="0.78139567579588465"/>
          <c:h val="0.88943677911820651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17-18'!$B$9:$M$9</c:f>
              <c:numCache>
                <c:formatCode>#,##0</c:formatCode>
                <c:ptCount val="12"/>
                <c:pt idx="0">
                  <c:v>851</c:v>
                </c:pt>
                <c:pt idx="1">
                  <c:v>846</c:v>
                </c:pt>
                <c:pt idx="2">
                  <c:v>835</c:v>
                </c:pt>
                <c:pt idx="3">
                  <c:v>853</c:v>
                </c:pt>
                <c:pt idx="4">
                  <c:v>850</c:v>
                </c:pt>
                <c:pt idx="5">
                  <c:v>844</c:v>
                </c:pt>
                <c:pt idx="6">
                  <c:v>850</c:v>
                </c:pt>
                <c:pt idx="7">
                  <c:v>846</c:v>
                </c:pt>
                <c:pt idx="8">
                  <c:v>852</c:v>
                </c:pt>
                <c:pt idx="9">
                  <c:v>847</c:v>
                </c:pt>
                <c:pt idx="10">
                  <c:v>848</c:v>
                </c:pt>
                <c:pt idx="11">
                  <c:v>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A-461D-B638-FAAB7746D5A8}"/>
            </c:ext>
          </c:extLst>
        </c:ser>
        <c:ser>
          <c:idx val="1"/>
          <c:order val="1"/>
          <c:tx>
            <c:strRef>
              <c:f>'Circuit 17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17-18'!$B$10:$M$10</c:f>
              <c:numCache>
                <c:formatCode>#,##0</c:formatCode>
                <c:ptCount val="12"/>
                <c:pt idx="0">
                  <c:v>793</c:v>
                </c:pt>
                <c:pt idx="1">
                  <c:v>788</c:v>
                </c:pt>
                <c:pt idx="2">
                  <c:v>778</c:v>
                </c:pt>
                <c:pt idx="3">
                  <c:v>795</c:v>
                </c:pt>
                <c:pt idx="4">
                  <c:v>793</c:v>
                </c:pt>
                <c:pt idx="5">
                  <c:v>786</c:v>
                </c:pt>
                <c:pt idx="6">
                  <c:v>792</c:v>
                </c:pt>
                <c:pt idx="7">
                  <c:v>788</c:v>
                </c:pt>
                <c:pt idx="8">
                  <c:v>794</c:v>
                </c:pt>
                <c:pt idx="9">
                  <c:v>789</c:v>
                </c:pt>
                <c:pt idx="10">
                  <c:v>790</c:v>
                </c:pt>
                <c:pt idx="11">
                  <c:v>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A-461D-B638-FAAB7746D5A8}"/>
            </c:ext>
          </c:extLst>
        </c:ser>
        <c:ser>
          <c:idx val="2"/>
          <c:order val="2"/>
          <c:tx>
            <c:strRef>
              <c:f>'Circuit 17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17-18'!$B$11:$M$11</c:f>
              <c:numCache>
                <c:formatCode>#,##0</c:formatCode>
                <c:ptCount val="12"/>
                <c:pt idx="0">
                  <c:v>517</c:v>
                </c:pt>
                <c:pt idx="1">
                  <c:v>534</c:v>
                </c:pt>
                <c:pt idx="2">
                  <c:v>513</c:v>
                </c:pt>
                <c:pt idx="3">
                  <c:v>520</c:v>
                </c:pt>
                <c:pt idx="4">
                  <c:v>522</c:v>
                </c:pt>
                <c:pt idx="5">
                  <c:v>520</c:v>
                </c:pt>
                <c:pt idx="6">
                  <c:v>522</c:v>
                </c:pt>
                <c:pt idx="7">
                  <c:v>522</c:v>
                </c:pt>
                <c:pt idx="8">
                  <c:v>532</c:v>
                </c:pt>
                <c:pt idx="9">
                  <c:v>531</c:v>
                </c:pt>
                <c:pt idx="10">
                  <c:v>540</c:v>
                </c:pt>
                <c:pt idx="11">
                  <c:v>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A-461D-B638-FAAB7746D5A8}"/>
            </c:ext>
          </c:extLst>
        </c:ser>
        <c:ser>
          <c:idx val="3"/>
          <c:order val="3"/>
          <c:tx>
            <c:strRef>
              <c:f>'Circuit 17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17-18'!$B$12:$M$12</c:f>
              <c:numCache>
                <c:formatCode>#,##0</c:formatCode>
                <c:ptCount val="12"/>
                <c:pt idx="0">
                  <c:v>276</c:v>
                </c:pt>
                <c:pt idx="1">
                  <c:v>254</c:v>
                </c:pt>
                <c:pt idx="2">
                  <c:v>265</c:v>
                </c:pt>
                <c:pt idx="3">
                  <c:v>275</c:v>
                </c:pt>
                <c:pt idx="4">
                  <c:v>271</c:v>
                </c:pt>
                <c:pt idx="5">
                  <c:v>266</c:v>
                </c:pt>
                <c:pt idx="6">
                  <c:v>270</c:v>
                </c:pt>
                <c:pt idx="7">
                  <c:v>266</c:v>
                </c:pt>
                <c:pt idx="8">
                  <c:v>262</c:v>
                </c:pt>
                <c:pt idx="9">
                  <c:v>258</c:v>
                </c:pt>
                <c:pt idx="10">
                  <c:v>250</c:v>
                </c:pt>
                <c:pt idx="11">
                  <c:v>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A-461D-B638-FAAB7746D5A8}"/>
            </c:ext>
          </c:extLst>
        </c:ser>
        <c:ser>
          <c:idx val="4"/>
          <c:order val="4"/>
          <c:tx>
            <c:strRef>
              <c:f>'Circuit 17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17-18'!$B$13:$M$13</c:f>
              <c:numCache>
                <c:formatCode>General</c:formatCode>
                <c:ptCount val="12"/>
                <c:pt idx="0">
                  <c:v>104</c:v>
                </c:pt>
                <c:pt idx="1">
                  <c:v>121</c:v>
                </c:pt>
                <c:pt idx="2">
                  <c:v>133</c:v>
                </c:pt>
                <c:pt idx="3">
                  <c:v>143</c:v>
                </c:pt>
                <c:pt idx="4">
                  <c:v>162</c:v>
                </c:pt>
                <c:pt idx="5">
                  <c:v>165</c:v>
                </c:pt>
                <c:pt idx="6">
                  <c:v>161</c:v>
                </c:pt>
                <c:pt idx="7">
                  <c:v>162</c:v>
                </c:pt>
                <c:pt idx="8">
                  <c:v>150</c:v>
                </c:pt>
                <c:pt idx="9">
                  <c:v>150</c:v>
                </c:pt>
                <c:pt idx="10">
                  <c:v>158</c:v>
                </c:pt>
                <c:pt idx="11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3A-461D-B638-FAAB7746D5A8}"/>
            </c:ext>
          </c:extLst>
        </c:ser>
        <c:ser>
          <c:idx val="5"/>
          <c:order val="5"/>
          <c:tx>
            <c:strRef>
              <c:f>'Circuit 17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17-18'!$B$14:$M$14</c:f>
              <c:numCache>
                <c:formatCode>#,##0</c:formatCode>
                <c:ptCount val="12"/>
                <c:pt idx="0">
                  <c:v>58</c:v>
                </c:pt>
                <c:pt idx="1">
                  <c:v>58</c:v>
                </c:pt>
                <c:pt idx="2">
                  <c:v>57</c:v>
                </c:pt>
                <c:pt idx="3">
                  <c:v>58</c:v>
                </c:pt>
                <c:pt idx="4">
                  <c:v>57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3A-461D-B638-FAAB7746D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3584"/>
        <c:axId val="56905664"/>
      </c:lineChart>
      <c:dateAx>
        <c:axId val="56963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905664"/>
        <c:crosses val="autoZero"/>
        <c:auto val="1"/>
        <c:lblOffset val="100"/>
        <c:baseTimeUnit val="months"/>
      </c:dateAx>
      <c:valAx>
        <c:axId val="56905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963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799675329601152"/>
          <c:y val="0.12175333552055993"/>
          <c:w val="0.17200324670398859"/>
          <c:h val="0.8697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76757847465598594"/>
          <c:y val="1.327373140857392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24764839177711E-2"/>
          <c:y val="4.1006536232832388E-2"/>
          <c:w val="0.78115752922189075"/>
          <c:h val="0.8664665808740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17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17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17-18'!$B$17:$M$17</c:f>
              <c:numCache>
                <c:formatCode>#,##0</c:formatCode>
                <c:ptCount val="12"/>
                <c:pt idx="0">
                  <c:v>23</c:v>
                </c:pt>
                <c:pt idx="1">
                  <c:v>17</c:v>
                </c:pt>
                <c:pt idx="2">
                  <c:v>3</c:v>
                </c:pt>
                <c:pt idx="3">
                  <c:v>20</c:v>
                </c:pt>
                <c:pt idx="4">
                  <c:v>20</c:v>
                </c:pt>
                <c:pt idx="5">
                  <c:v>14</c:v>
                </c:pt>
                <c:pt idx="6">
                  <c:v>19</c:v>
                </c:pt>
                <c:pt idx="7">
                  <c:v>13</c:v>
                </c:pt>
                <c:pt idx="8">
                  <c:v>17</c:v>
                </c:pt>
                <c:pt idx="9">
                  <c:v>22</c:v>
                </c:pt>
                <c:pt idx="10">
                  <c:v>16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3-4083-B63D-5DD1DDBD5E54}"/>
            </c:ext>
          </c:extLst>
        </c:ser>
        <c:ser>
          <c:idx val="1"/>
          <c:order val="1"/>
          <c:tx>
            <c:strRef>
              <c:f>'Circuit 17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17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17 Data FY 17-18'!$B$18:$M$18</c:f>
              <c:numCache>
                <c:formatCode>#,##0</c:formatCode>
                <c:ptCount val="12"/>
                <c:pt idx="0">
                  <c:v>22</c:v>
                </c:pt>
                <c:pt idx="1">
                  <c:v>10</c:v>
                </c:pt>
                <c:pt idx="2">
                  <c:v>2</c:v>
                </c:pt>
                <c:pt idx="3">
                  <c:v>21</c:v>
                </c:pt>
                <c:pt idx="4">
                  <c:v>15</c:v>
                </c:pt>
                <c:pt idx="5">
                  <c:v>8</c:v>
                </c:pt>
                <c:pt idx="6">
                  <c:v>17</c:v>
                </c:pt>
                <c:pt idx="7">
                  <c:v>10</c:v>
                </c:pt>
                <c:pt idx="8">
                  <c:v>27</c:v>
                </c:pt>
                <c:pt idx="9">
                  <c:v>15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3-4083-B63D-5DD1DDBD5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64608"/>
        <c:axId val="56907968"/>
      </c:barChart>
      <c:dateAx>
        <c:axId val="56964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907968"/>
        <c:crosses val="autoZero"/>
        <c:auto val="1"/>
        <c:lblOffset val="100"/>
        <c:baseTimeUnit val="months"/>
      </c:dateAx>
      <c:valAx>
        <c:axId val="56907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96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0175575879107"/>
          <c:y val="6.0173766367846687E-2"/>
          <c:w val="0.14776035604245122"/>
          <c:h val="0.898119397125220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530813142577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571978629574856E-2"/>
          <c:w val="0.77411542665720534"/>
          <c:h val="0.87765085201913218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17-18'!$B$2:$M$2</c:f>
              <c:numCache>
                <c:formatCode>#,##0</c:formatCode>
                <c:ptCount val="12"/>
                <c:pt idx="0">
                  <c:v>1546</c:v>
                </c:pt>
                <c:pt idx="1">
                  <c:v>1576</c:v>
                </c:pt>
                <c:pt idx="2">
                  <c:v>1558</c:v>
                </c:pt>
                <c:pt idx="3">
                  <c:v>1519</c:v>
                </c:pt>
                <c:pt idx="4">
                  <c:v>1495</c:v>
                </c:pt>
                <c:pt idx="5">
                  <c:v>1507</c:v>
                </c:pt>
                <c:pt idx="6">
                  <c:v>1466</c:v>
                </c:pt>
                <c:pt idx="7">
                  <c:v>1507</c:v>
                </c:pt>
                <c:pt idx="8">
                  <c:v>1456</c:v>
                </c:pt>
                <c:pt idx="9">
                  <c:v>1434</c:v>
                </c:pt>
                <c:pt idx="10">
                  <c:v>1460</c:v>
                </c:pt>
                <c:pt idx="11">
                  <c:v>1365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8-45DB-8B8E-CB9E2875E51F}"/>
            </c:ext>
          </c:extLst>
        </c:ser>
        <c:ser>
          <c:idx val="1"/>
          <c:order val="1"/>
          <c:tx>
            <c:strRef>
              <c:f>'Circuit 18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17-18'!$B$3:$M$3</c:f>
              <c:numCache>
                <c:formatCode>#,##0</c:formatCode>
                <c:ptCount val="12"/>
                <c:pt idx="0">
                  <c:v>1499</c:v>
                </c:pt>
                <c:pt idx="1">
                  <c:v>1426</c:v>
                </c:pt>
                <c:pt idx="2">
                  <c:v>1409</c:v>
                </c:pt>
                <c:pt idx="3">
                  <c:v>1350</c:v>
                </c:pt>
                <c:pt idx="4">
                  <c:v>1301</c:v>
                </c:pt>
                <c:pt idx="5">
                  <c:v>1260</c:v>
                </c:pt>
                <c:pt idx="6">
                  <c:v>1235</c:v>
                </c:pt>
                <c:pt idx="7">
                  <c:v>1237</c:v>
                </c:pt>
                <c:pt idx="8">
                  <c:v>1217</c:v>
                </c:pt>
                <c:pt idx="9">
                  <c:v>1200</c:v>
                </c:pt>
                <c:pt idx="10">
                  <c:v>1213</c:v>
                </c:pt>
                <c:pt idx="11">
                  <c:v>1174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8-45DB-8B8E-CB9E2875E51F}"/>
            </c:ext>
          </c:extLst>
        </c:ser>
        <c:ser>
          <c:idx val="2"/>
          <c:order val="2"/>
          <c:tx>
            <c:strRef>
              <c:f>'Circuit 18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17-18'!$B$4:$M$4</c:f>
              <c:numCache>
                <c:formatCode>#,##0</c:formatCode>
                <c:ptCount val="12"/>
                <c:pt idx="0">
                  <c:v>1005</c:v>
                </c:pt>
                <c:pt idx="1">
                  <c:v>975</c:v>
                </c:pt>
                <c:pt idx="2">
                  <c:v>936</c:v>
                </c:pt>
                <c:pt idx="3">
                  <c:v>949</c:v>
                </c:pt>
                <c:pt idx="4">
                  <c:v>966</c:v>
                </c:pt>
                <c:pt idx="5">
                  <c:v>901</c:v>
                </c:pt>
                <c:pt idx="6">
                  <c:v>902</c:v>
                </c:pt>
                <c:pt idx="7">
                  <c:v>927</c:v>
                </c:pt>
                <c:pt idx="8">
                  <c:v>933</c:v>
                </c:pt>
                <c:pt idx="9">
                  <c:v>924</c:v>
                </c:pt>
                <c:pt idx="10">
                  <c:v>926</c:v>
                </c:pt>
                <c:pt idx="11">
                  <c:v>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F8-45DB-8B8E-CB9E2875E51F}"/>
            </c:ext>
          </c:extLst>
        </c:ser>
        <c:ser>
          <c:idx val="3"/>
          <c:order val="3"/>
          <c:tx>
            <c:strRef>
              <c:f>'Circuit 18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17-18'!$B$5:$M$5</c:f>
              <c:numCache>
                <c:formatCode>#,##0</c:formatCode>
                <c:ptCount val="12"/>
                <c:pt idx="0">
                  <c:v>484</c:v>
                </c:pt>
                <c:pt idx="1">
                  <c:v>444</c:v>
                </c:pt>
                <c:pt idx="2">
                  <c:v>465</c:v>
                </c:pt>
                <c:pt idx="3">
                  <c:v>392</c:v>
                </c:pt>
                <c:pt idx="4">
                  <c:v>332</c:v>
                </c:pt>
                <c:pt idx="5">
                  <c:v>349</c:v>
                </c:pt>
                <c:pt idx="6">
                  <c:v>323</c:v>
                </c:pt>
                <c:pt idx="7">
                  <c:v>301</c:v>
                </c:pt>
                <c:pt idx="8">
                  <c:v>279</c:v>
                </c:pt>
                <c:pt idx="9">
                  <c:v>273</c:v>
                </c:pt>
                <c:pt idx="10">
                  <c:v>287</c:v>
                </c:pt>
                <c:pt idx="11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F8-45DB-8B8E-CB9E2875E51F}"/>
            </c:ext>
          </c:extLst>
        </c:ser>
        <c:ser>
          <c:idx val="4"/>
          <c:order val="4"/>
          <c:tx>
            <c:strRef>
              <c:f>'Circuit 18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17-18'!$B$6:$M$6</c:f>
              <c:numCache>
                <c:formatCode>#,##0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3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F8-45DB-8B8E-CB9E2875E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1776"/>
        <c:axId val="142153344"/>
      </c:lineChart>
      <c:dateAx>
        <c:axId val="57291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153344"/>
        <c:crosses val="autoZero"/>
        <c:auto val="1"/>
        <c:lblOffset val="100"/>
        <c:baseTimeUnit val="months"/>
      </c:dateAx>
      <c:valAx>
        <c:axId val="142153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72917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1327912045668"/>
          <c:y val="5.8837215660542425E-2"/>
          <c:w val="0.15218672087954327"/>
          <c:h val="0.94116278433945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574105259963904"/>
          <c:y val="6.537346894138232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4030711678281596E-2"/>
          <c:w val="0.78723889516303658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17-18'!$B$9:$M$9</c:f>
              <c:numCache>
                <c:formatCode>#,##0</c:formatCode>
                <c:ptCount val="12"/>
                <c:pt idx="0">
                  <c:v>534</c:v>
                </c:pt>
                <c:pt idx="1">
                  <c:v>540</c:v>
                </c:pt>
                <c:pt idx="2">
                  <c:v>540</c:v>
                </c:pt>
                <c:pt idx="3">
                  <c:v>534</c:v>
                </c:pt>
                <c:pt idx="4">
                  <c:v>540</c:v>
                </c:pt>
                <c:pt idx="5">
                  <c:v>525</c:v>
                </c:pt>
                <c:pt idx="6">
                  <c:v>529</c:v>
                </c:pt>
                <c:pt idx="7">
                  <c:v>540</c:v>
                </c:pt>
                <c:pt idx="8">
                  <c:v>533</c:v>
                </c:pt>
                <c:pt idx="9">
                  <c:v>538</c:v>
                </c:pt>
                <c:pt idx="10">
                  <c:v>536</c:v>
                </c:pt>
                <c:pt idx="11">
                  <c:v>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C-4187-9DA8-C002C9063FC6}"/>
            </c:ext>
          </c:extLst>
        </c:ser>
        <c:ser>
          <c:idx val="1"/>
          <c:order val="1"/>
          <c:tx>
            <c:strRef>
              <c:f>'Circuit 18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17-18'!$B$10:$M$10</c:f>
              <c:numCache>
                <c:formatCode>#,##0</c:formatCode>
                <c:ptCount val="12"/>
                <c:pt idx="0">
                  <c:v>504</c:v>
                </c:pt>
                <c:pt idx="1">
                  <c:v>510</c:v>
                </c:pt>
                <c:pt idx="2">
                  <c:v>514</c:v>
                </c:pt>
                <c:pt idx="3">
                  <c:v>509</c:v>
                </c:pt>
                <c:pt idx="4">
                  <c:v>515</c:v>
                </c:pt>
                <c:pt idx="5">
                  <c:v>500</c:v>
                </c:pt>
                <c:pt idx="6">
                  <c:v>502</c:v>
                </c:pt>
                <c:pt idx="7">
                  <c:v>513</c:v>
                </c:pt>
                <c:pt idx="8">
                  <c:v>508</c:v>
                </c:pt>
                <c:pt idx="9">
                  <c:v>517</c:v>
                </c:pt>
                <c:pt idx="10">
                  <c:v>515</c:v>
                </c:pt>
                <c:pt idx="11">
                  <c:v>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C-4187-9DA8-C002C9063FC6}"/>
            </c:ext>
          </c:extLst>
        </c:ser>
        <c:ser>
          <c:idx val="2"/>
          <c:order val="2"/>
          <c:tx>
            <c:strRef>
              <c:f>'Circuit 18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17-18'!$B$11:$M$11</c:f>
              <c:numCache>
                <c:formatCode>#,##0</c:formatCode>
                <c:ptCount val="12"/>
                <c:pt idx="0">
                  <c:v>399</c:v>
                </c:pt>
                <c:pt idx="1">
                  <c:v>396</c:v>
                </c:pt>
                <c:pt idx="2">
                  <c:v>381</c:v>
                </c:pt>
                <c:pt idx="3">
                  <c:v>389</c:v>
                </c:pt>
                <c:pt idx="4">
                  <c:v>392</c:v>
                </c:pt>
                <c:pt idx="5">
                  <c:v>379</c:v>
                </c:pt>
                <c:pt idx="6">
                  <c:v>375</c:v>
                </c:pt>
                <c:pt idx="7">
                  <c:v>388</c:v>
                </c:pt>
                <c:pt idx="8">
                  <c:v>381</c:v>
                </c:pt>
                <c:pt idx="9">
                  <c:v>376</c:v>
                </c:pt>
                <c:pt idx="10">
                  <c:v>373</c:v>
                </c:pt>
                <c:pt idx="11">
                  <c:v>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C-4187-9DA8-C002C9063FC6}"/>
            </c:ext>
          </c:extLst>
        </c:ser>
        <c:ser>
          <c:idx val="3"/>
          <c:order val="3"/>
          <c:tx>
            <c:strRef>
              <c:f>'Circuit 18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17-18'!$B$12:$M$12</c:f>
              <c:numCache>
                <c:formatCode>#,##0</c:formatCode>
                <c:ptCount val="12"/>
                <c:pt idx="0">
                  <c:v>105</c:v>
                </c:pt>
                <c:pt idx="1">
                  <c:v>114</c:v>
                </c:pt>
                <c:pt idx="2">
                  <c:v>133</c:v>
                </c:pt>
                <c:pt idx="3">
                  <c:v>120</c:v>
                </c:pt>
                <c:pt idx="4">
                  <c:v>123</c:v>
                </c:pt>
                <c:pt idx="5">
                  <c:v>121</c:v>
                </c:pt>
                <c:pt idx="6">
                  <c:v>127</c:v>
                </c:pt>
                <c:pt idx="7">
                  <c:v>125</c:v>
                </c:pt>
                <c:pt idx="8">
                  <c:v>127</c:v>
                </c:pt>
                <c:pt idx="9">
                  <c:v>141</c:v>
                </c:pt>
                <c:pt idx="10">
                  <c:v>142</c:v>
                </c:pt>
                <c:pt idx="11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2C-4187-9DA8-C002C9063FC6}"/>
            </c:ext>
          </c:extLst>
        </c:ser>
        <c:ser>
          <c:idx val="4"/>
          <c:order val="4"/>
          <c:tx>
            <c:strRef>
              <c:f>'Circuit 18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17-18'!$B$13:$M$13</c:f>
              <c:numCache>
                <c:formatCode>General</c:formatCode>
                <c:ptCount val="12"/>
                <c:pt idx="0">
                  <c:v>48</c:v>
                </c:pt>
                <c:pt idx="1">
                  <c:v>49</c:v>
                </c:pt>
                <c:pt idx="2">
                  <c:v>42</c:v>
                </c:pt>
                <c:pt idx="3">
                  <c:v>47</c:v>
                </c:pt>
                <c:pt idx="4">
                  <c:v>40</c:v>
                </c:pt>
                <c:pt idx="5">
                  <c:v>45</c:v>
                </c:pt>
                <c:pt idx="6">
                  <c:v>48</c:v>
                </c:pt>
                <c:pt idx="7">
                  <c:v>53</c:v>
                </c:pt>
                <c:pt idx="8">
                  <c:v>56</c:v>
                </c:pt>
                <c:pt idx="9">
                  <c:v>68</c:v>
                </c:pt>
                <c:pt idx="10">
                  <c:v>79</c:v>
                </c:pt>
                <c:pt idx="1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2C-4187-9DA8-C002C9063FC6}"/>
            </c:ext>
          </c:extLst>
        </c:ser>
        <c:ser>
          <c:idx val="5"/>
          <c:order val="5"/>
          <c:tx>
            <c:strRef>
              <c:f>'Circuit 18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17-18'!$B$14:$M$14</c:f>
              <c:numCache>
                <c:formatCode>#,##0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26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27</c:v>
                </c:pt>
                <c:pt idx="7">
                  <c:v>27</c:v>
                </c:pt>
                <c:pt idx="8">
                  <c:v>25</c:v>
                </c:pt>
                <c:pt idx="9">
                  <c:v>21</c:v>
                </c:pt>
                <c:pt idx="10">
                  <c:v>21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2C-4187-9DA8-C002C9063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3312"/>
        <c:axId val="57681600"/>
      </c:lineChart>
      <c:dateAx>
        <c:axId val="57293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681600"/>
        <c:crosses val="autoZero"/>
        <c:auto val="1"/>
        <c:lblOffset val="100"/>
        <c:baseTimeUnit val="months"/>
      </c:dateAx>
      <c:valAx>
        <c:axId val="57681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72933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2235067437378"/>
          <c:y val="0.10883065398075241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7675182943172566"/>
          <c:y val="1.157316272965879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65390712299574E-2"/>
          <c:y val="4.1120443277923593E-2"/>
          <c:w val="0.80507237337907023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18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18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17-18'!$B$17:$M$17</c:f>
              <c:numCache>
                <c:formatCode>#,##0</c:formatCode>
                <c:ptCount val="12"/>
                <c:pt idx="0">
                  <c:v>3</c:v>
                </c:pt>
                <c:pt idx="1">
                  <c:v>15</c:v>
                </c:pt>
                <c:pt idx="2">
                  <c:v>19</c:v>
                </c:pt>
                <c:pt idx="3">
                  <c:v>7</c:v>
                </c:pt>
                <c:pt idx="4">
                  <c:v>18</c:v>
                </c:pt>
                <c:pt idx="5">
                  <c:v>1</c:v>
                </c:pt>
                <c:pt idx="6">
                  <c:v>7</c:v>
                </c:pt>
                <c:pt idx="7">
                  <c:v>16</c:v>
                </c:pt>
                <c:pt idx="8">
                  <c:v>6</c:v>
                </c:pt>
                <c:pt idx="9">
                  <c:v>11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D-4810-B1F8-0C80B4D66589}"/>
            </c:ext>
          </c:extLst>
        </c:ser>
        <c:ser>
          <c:idx val="1"/>
          <c:order val="1"/>
          <c:tx>
            <c:strRef>
              <c:f>'Circuit 18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18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18 Data FY 17-18'!$B$18:$M$18</c:f>
              <c:numCache>
                <c:formatCode>#,##0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19</c:v>
                </c:pt>
                <c:pt idx="3">
                  <c:v>12</c:v>
                </c:pt>
                <c:pt idx="4">
                  <c:v>15</c:v>
                </c:pt>
                <c:pt idx="5">
                  <c:v>1</c:v>
                </c:pt>
                <c:pt idx="6">
                  <c:v>3</c:v>
                </c:pt>
                <c:pt idx="7">
                  <c:v>11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D-4810-B1F8-0C80B4D6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1968"/>
        <c:axId val="57683904"/>
      </c:barChart>
      <c:dateAx>
        <c:axId val="57171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683904"/>
        <c:crosses val="autoZero"/>
        <c:auto val="1"/>
        <c:lblOffset val="100"/>
        <c:baseTimeUnit val="months"/>
      </c:dateAx>
      <c:valAx>
        <c:axId val="57683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717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43842415737636"/>
          <c:y val="0.14043365412656753"/>
          <c:w val="0.13566058574361373"/>
          <c:h val="0.7228363954505686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424392760153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780234201494047E-2"/>
          <c:y val="3.7382221161748719E-2"/>
          <c:w val="0.78123081970522912"/>
          <c:h val="0.8782687770089344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17-18'!$B$2:$M$2</c:f>
              <c:numCache>
                <c:formatCode>#,##0</c:formatCode>
                <c:ptCount val="12"/>
                <c:pt idx="0">
                  <c:v>941</c:v>
                </c:pt>
                <c:pt idx="1">
                  <c:v>965</c:v>
                </c:pt>
                <c:pt idx="2">
                  <c:v>982</c:v>
                </c:pt>
                <c:pt idx="3">
                  <c:v>983</c:v>
                </c:pt>
                <c:pt idx="4">
                  <c:v>984</c:v>
                </c:pt>
                <c:pt idx="5">
                  <c:v>987</c:v>
                </c:pt>
                <c:pt idx="6">
                  <c:v>980</c:v>
                </c:pt>
                <c:pt idx="7">
                  <c:v>1005</c:v>
                </c:pt>
                <c:pt idx="8">
                  <c:v>1008</c:v>
                </c:pt>
                <c:pt idx="9">
                  <c:v>1019</c:v>
                </c:pt>
                <c:pt idx="10">
                  <c:v>1038</c:v>
                </c:pt>
                <c:pt idx="11">
                  <c:v>1051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9A-4162-93BB-BFBA33B0B34C}"/>
            </c:ext>
          </c:extLst>
        </c:ser>
        <c:ser>
          <c:idx val="1"/>
          <c:order val="1"/>
          <c:tx>
            <c:strRef>
              <c:f>'Circuit 19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17-18'!$B$3:$M$3</c:f>
              <c:numCache>
                <c:formatCode>#,##0</c:formatCode>
                <c:ptCount val="12"/>
                <c:pt idx="0">
                  <c:v>742</c:v>
                </c:pt>
                <c:pt idx="1">
                  <c:v>778</c:v>
                </c:pt>
                <c:pt idx="2">
                  <c:v>782</c:v>
                </c:pt>
                <c:pt idx="3">
                  <c:v>771</c:v>
                </c:pt>
                <c:pt idx="4">
                  <c:v>757</c:v>
                </c:pt>
                <c:pt idx="5">
                  <c:v>785</c:v>
                </c:pt>
                <c:pt idx="6">
                  <c:v>798</c:v>
                </c:pt>
                <c:pt idx="7">
                  <c:v>805</c:v>
                </c:pt>
                <c:pt idx="8">
                  <c:v>803</c:v>
                </c:pt>
                <c:pt idx="9">
                  <c:v>786</c:v>
                </c:pt>
                <c:pt idx="10">
                  <c:v>791</c:v>
                </c:pt>
                <c:pt idx="11">
                  <c:v>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9A-4162-93BB-BFBA33B0B34C}"/>
            </c:ext>
          </c:extLst>
        </c:ser>
        <c:ser>
          <c:idx val="2"/>
          <c:order val="2"/>
          <c:tx>
            <c:strRef>
              <c:f>'Circuit 19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17-18'!$B$4:$M$4</c:f>
              <c:numCache>
                <c:formatCode>#,##0</c:formatCode>
                <c:ptCount val="12"/>
                <c:pt idx="0">
                  <c:v>603</c:v>
                </c:pt>
                <c:pt idx="1">
                  <c:v>629</c:v>
                </c:pt>
                <c:pt idx="2">
                  <c:v>619</c:v>
                </c:pt>
                <c:pt idx="3">
                  <c:v>625</c:v>
                </c:pt>
                <c:pt idx="4">
                  <c:v>633</c:v>
                </c:pt>
                <c:pt idx="5">
                  <c:v>659</c:v>
                </c:pt>
                <c:pt idx="6">
                  <c:v>695</c:v>
                </c:pt>
                <c:pt idx="7">
                  <c:v>707</c:v>
                </c:pt>
                <c:pt idx="8">
                  <c:v>698</c:v>
                </c:pt>
                <c:pt idx="9">
                  <c:v>657</c:v>
                </c:pt>
                <c:pt idx="10">
                  <c:v>692</c:v>
                </c:pt>
                <c:pt idx="1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9A-4162-93BB-BFBA33B0B34C}"/>
            </c:ext>
          </c:extLst>
        </c:ser>
        <c:ser>
          <c:idx val="3"/>
          <c:order val="3"/>
          <c:tx>
            <c:strRef>
              <c:f>'Circuit 19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17-18'!$B$5:$M$5</c:f>
              <c:numCache>
                <c:formatCode>#,##0</c:formatCode>
                <c:ptCount val="12"/>
                <c:pt idx="0">
                  <c:v>127</c:v>
                </c:pt>
                <c:pt idx="1">
                  <c:v>139</c:v>
                </c:pt>
                <c:pt idx="2">
                  <c:v>160</c:v>
                </c:pt>
                <c:pt idx="3">
                  <c:v>140</c:v>
                </c:pt>
                <c:pt idx="4">
                  <c:v>118</c:v>
                </c:pt>
                <c:pt idx="5">
                  <c:v>120</c:v>
                </c:pt>
                <c:pt idx="6">
                  <c:v>103</c:v>
                </c:pt>
                <c:pt idx="7">
                  <c:v>98</c:v>
                </c:pt>
                <c:pt idx="8">
                  <c:v>101</c:v>
                </c:pt>
                <c:pt idx="9">
                  <c:v>114</c:v>
                </c:pt>
                <c:pt idx="10">
                  <c:v>99</c:v>
                </c:pt>
                <c:pt idx="11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9A-4162-93BB-BFBA33B0B34C}"/>
            </c:ext>
          </c:extLst>
        </c:ser>
        <c:ser>
          <c:idx val="4"/>
          <c:order val="4"/>
          <c:tx>
            <c:strRef>
              <c:f>'Circuit 19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17-18'!$B$6:$M$6</c:f>
              <c:numCache>
                <c:formatCode>#,##0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15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9A-4162-93BB-BFBA33B0B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74016"/>
        <c:axId val="57686208"/>
      </c:lineChart>
      <c:dateAx>
        <c:axId val="57174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686208"/>
        <c:crosses val="autoZero"/>
        <c:auto val="1"/>
        <c:lblOffset val="100"/>
        <c:baseTimeUnit val="months"/>
      </c:dateAx>
      <c:valAx>
        <c:axId val="57686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7174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96730538740471"/>
          <c:y val="8.1793525809273862E-2"/>
          <c:w val="0.1554172419199045"/>
          <c:h val="0.9105919181977254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5454409539428979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17-18'!$B$2:$M$2</c:f>
              <c:numCache>
                <c:formatCode>#,##0</c:formatCode>
                <c:ptCount val="12"/>
                <c:pt idx="0">
                  <c:v>15017</c:v>
                </c:pt>
                <c:pt idx="1">
                  <c:v>15259</c:v>
                </c:pt>
                <c:pt idx="2">
                  <c:v>15223</c:v>
                </c:pt>
                <c:pt idx="3">
                  <c:v>15220</c:v>
                </c:pt>
                <c:pt idx="4">
                  <c:v>15148</c:v>
                </c:pt>
                <c:pt idx="5">
                  <c:v>15004</c:v>
                </c:pt>
                <c:pt idx="6">
                  <c:v>14995</c:v>
                </c:pt>
                <c:pt idx="7">
                  <c:v>14991</c:v>
                </c:pt>
                <c:pt idx="8">
                  <c:v>14853</c:v>
                </c:pt>
                <c:pt idx="9">
                  <c:v>14752</c:v>
                </c:pt>
                <c:pt idx="10">
                  <c:v>14729</c:v>
                </c:pt>
                <c:pt idx="11">
                  <c:v>14506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2-4393-A890-4DFA916488FE}"/>
            </c:ext>
          </c:extLst>
        </c:ser>
        <c:ser>
          <c:idx val="1"/>
          <c:order val="1"/>
          <c:tx>
            <c:strRef>
              <c:f>'Central Region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17-18'!$B$3:$M$3</c:f>
              <c:numCache>
                <c:formatCode>#,##0</c:formatCode>
                <c:ptCount val="12"/>
                <c:pt idx="0">
                  <c:v>10898</c:v>
                </c:pt>
                <c:pt idx="1">
                  <c:v>10893</c:v>
                </c:pt>
                <c:pt idx="2">
                  <c:v>10903</c:v>
                </c:pt>
                <c:pt idx="3">
                  <c:v>10879</c:v>
                </c:pt>
                <c:pt idx="4">
                  <c:v>10549</c:v>
                </c:pt>
                <c:pt idx="5">
                  <c:v>10754</c:v>
                </c:pt>
                <c:pt idx="6">
                  <c:v>10801</c:v>
                </c:pt>
                <c:pt idx="7">
                  <c:v>10589</c:v>
                </c:pt>
                <c:pt idx="8">
                  <c:v>10492</c:v>
                </c:pt>
                <c:pt idx="9">
                  <c:v>10494</c:v>
                </c:pt>
                <c:pt idx="10">
                  <c:v>10506</c:v>
                </c:pt>
                <c:pt idx="11">
                  <c:v>10582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2-4393-A890-4DFA916488FE}"/>
            </c:ext>
          </c:extLst>
        </c:ser>
        <c:ser>
          <c:idx val="2"/>
          <c:order val="2"/>
          <c:tx>
            <c:strRef>
              <c:f>'Central Region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17-18'!$B$4:$M$4</c:f>
              <c:numCache>
                <c:formatCode>#,##0</c:formatCode>
                <c:ptCount val="12"/>
                <c:pt idx="0">
                  <c:v>7748</c:v>
                </c:pt>
                <c:pt idx="1">
                  <c:v>7893</c:v>
                </c:pt>
                <c:pt idx="2">
                  <c:v>7755</c:v>
                </c:pt>
                <c:pt idx="3">
                  <c:v>7914</c:v>
                </c:pt>
                <c:pt idx="4">
                  <c:v>7686</c:v>
                </c:pt>
                <c:pt idx="5">
                  <c:v>7693</c:v>
                </c:pt>
                <c:pt idx="6">
                  <c:v>7816</c:v>
                </c:pt>
                <c:pt idx="7">
                  <c:v>7733</c:v>
                </c:pt>
                <c:pt idx="8">
                  <c:v>7695</c:v>
                </c:pt>
                <c:pt idx="9">
                  <c:v>7639</c:v>
                </c:pt>
                <c:pt idx="10">
                  <c:v>7579</c:v>
                </c:pt>
                <c:pt idx="11">
                  <c:v>7583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2-4393-A890-4DFA916488FE}"/>
            </c:ext>
          </c:extLst>
        </c:ser>
        <c:ser>
          <c:idx val="3"/>
          <c:order val="3"/>
          <c:tx>
            <c:strRef>
              <c:f>'Central Region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17-18'!$B$5:$M$5</c:f>
              <c:numCache>
                <c:formatCode>#,##0</c:formatCode>
                <c:ptCount val="12"/>
                <c:pt idx="0">
                  <c:v>3095</c:v>
                </c:pt>
                <c:pt idx="1">
                  <c:v>2948</c:v>
                </c:pt>
                <c:pt idx="2">
                  <c:v>3082</c:v>
                </c:pt>
                <c:pt idx="3">
                  <c:v>2905</c:v>
                </c:pt>
                <c:pt idx="4">
                  <c:v>2784</c:v>
                </c:pt>
                <c:pt idx="5">
                  <c:v>2985</c:v>
                </c:pt>
                <c:pt idx="6">
                  <c:v>2890</c:v>
                </c:pt>
                <c:pt idx="7">
                  <c:v>2742</c:v>
                </c:pt>
                <c:pt idx="8">
                  <c:v>2747</c:v>
                </c:pt>
                <c:pt idx="9">
                  <c:v>2796</c:v>
                </c:pt>
                <c:pt idx="10">
                  <c:v>2847</c:v>
                </c:pt>
                <c:pt idx="11">
                  <c:v>2937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D2-4393-A890-4DFA916488FE}"/>
            </c:ext>
          </c:extLst>
        </c:ser>
        <c:ser>
          <c:idx val="4"/>
          <c:order val="4"/>
          <c:tx>
            <c:strRef>
              <c:f>'Central Region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17-18'!$B$6:$M$6</c:f>
              <c:numCache>
                <c:formatCode>#,##0</c:formatCode>
                <c:ptCount val="12"/>
                <c:pt idx="0">
                  <c:v>55</c:v>
                </c:pt>
                <c:pt idx="1">
                  <c:v>52</c:v>
                </c:pt>
                <c:pt idx="2">
                  <c:v>66</c:v>
                </c:pt>
                <c:pt idx="3">
                  <c:v>60</c:v>
                </c:pt>
                <c:pt idx="4">
                  <c:v>79</c:v>
                </c:pt>
                <c:pt idx="5">
                  <c:v>76</c:v>
                </c:pt>
                <c:pt idx="6">
                  <c:v>95</c:v>
                </c:pt>
                <c:pt idx="7">
                  <c:v>114</c:v>
                </c:pt>
                <c:pt idx="8">
                  <c:v>50</c:v>
                </c:pt>
                <c:pt idx="9">
                  <c:v>59</c:v>
                </c:pt>
                <c:pt idx="10">
                  <c:v>80</c:v>
                </c:pt>
                <c:pt idx="11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D2-4393-A890-4DFA91648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7056"/>
        <c:axId val="138561792"/>
      </c:lineChart>
      <c:dateAx>
        <c:axId val="138477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1792"/>
        <c:crosses val="autoZero"/>
        <c:auto val="1"/>
        <c:lblOffset val="100"/>
        <c:baseTimeUnit val="months"/>
      </c:dateAx>
      <c:valAx>
        <c:axId val="138561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477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3462724524222"/>
          <c:y val="9.5938867016622922E-2"/>
          <c:w val="0.16306416099598597"/>
          <c:h val="0.8223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168307718760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4030711678281596E-2"/>
          <c:w val="0.78610766642250407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17-18'!$B$9:$M$9</c:f>
              <c:numCache>
                <c:formatCode>#,##0</c:formatCode>
                <c:ptCount val="12"/>
                <c:pt idx="0">
                  <c:v>381</c:v>
                </c:pt>
                <c:pt idx="1">
                  <c:v>390</c:v>
                </c:pt>
                <c:pt idx="2">
                  <c:v>390</c:v>
                </c:pt>
                <c:pt idx="3">
                  <c:v>399</c:v>
                </c:pt>
                <c:pt idx="4">
                  <c:v>392</c:v>
                </c:pt>
                <c:pt idx="5">
                  <c:v>384</c:v>
                </c:pt>
                <c:pt idx="6">
                  <c:v>393</c:v>
                </c:pt>
                <c:pt idx="7">
                  <c:v>384</c:v>
                </c:pt>
                <c:pt idx="8">
                  <c:v>382</c:v>
                </c:pt>
                <c:pt idx="9">
                  <c:v>383</c:v>
                </c:pt>
                <c:pt idx="10">
                  <c:v>392</c:v>
                </c:pt>
                <c:pt idx="11">
                  <c:v>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D-4F32-A619-3588E02B94BB}"/>
            </c:ext>
          </c:extLst>
        </c:ser>
        <c:ser>
          <c:idx val="1"/>
          <c:order val="1"/>
          <c:tx>
            <c:strRef>
              <c:f>'Circuit 19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17-18'!$B$10:$M$10</c:f>
              <c:numCache>
                <c:formatCode>#,##0</c:formatCode>
                <c:ptCount val="12"/>
                <c:pt idx="0">
                  <c:v>359</c:v>
                </c:pt>
                <c:pt idx="1">
                  <c:v>368</c:v>
                </c:pt>
                <c:pt idx="2">
                  <c:v>367</c:v>
                </c:pt>
                <c:pt idx="3">
                  <c:v>376</c:v>
                </c:pt>
                <c:pt idx="4">
                  <c:v>368</c:v>
                </c:pt>
                <c:pt idx="5">
                  <c:v>360</c:v>
                </c:pt>
                <c:pt idx="6">
                  <c:v>369</c:v>
                </c:pt>
                <c:pt idx="7">
                  <c:v>362</c:v>
                </c:pt>
                <c:pt idx="8">
                  <c:v>363</c:v>
                </c:pt>
                <c:pt idx="9">
                  <c:v>366</c:v>
                </c:pt>
                <c:pt idx="10">
                  <c:v>376</c:v>
                </c:pt>
                <c:pt idx="11">
                  <c:v>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D-4F32-A619-3588E02B94BB}"/>
            </c:ext>
          </c:extLst>
        </c:ser>
        <c:ser>
          <c:idx val="2"/>
          <c:order val="2"/>
          <c:tx>
            <c:strRef>
              <c:f>'Circuit 19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17-18'!$B$11:$M$11</c:f>
              <c:numCache>
                <c:formatCode>#,##0</c:formatCode>
                <c:ptCount val="12"/>
                <c:pt idx="0">
                  <c:v>274</c:v>
                </c:pt>
                <c:pt idx="1">
                  <c:v>274</c:v>
                </c:pt>
                <c:pt idx="2">
                  <c:v>272</c:v>
                </c:pt>
                <c:pt idx="3">
                  <c:v>278</c:v>
                </c:pt>
                <c:pt idx="4">
                  <c:v>285</c:v>
                </c:pt>
                <c:pt idx="5">
                  <c:v>284</c:v>
                </c:pt>
                <c:pt idx="6">
                  <c:v>280</c:v>
                </c:pt>
                <c:pt idx="7">
                  <c:v>284</c:v>
                </c:pt>
                <c:pt idx="8">
                  <c:v>291</c:v>
                </c:pt>
                <c:pt idx="9">
                  <c:v>281</c:v>
                </c:pt>
                <c:pt idx="10">
                  <c:v>286</c:v>
                </c:pt>
                <c:pt idx="11">
                  <c:v>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D-4F32-A619-3588E02B94BB}"/>
            </c:ext>
          </c:extLst>
        </c:ser>
        <c:ser>
          <c:idx val="3"/>
          <c:order val="3"/>
          <c:tx>
            <c:strRef>
              <c:f>'Circuit 19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17-18'!$B$12:$M$12</c:f>
              <c:numCache>
                <c:formatCode>#,##0</c:formatCode>
                <c:ptCount val="12"/>
                <c:pt idx="0">
                  <c:v>85</c:v>
                </c:pt>
                <c:pt idx="1">
                  <c:v>94</c:v>
                </c:pt>
                <c:pt idx="2">
                  <c:v>95</c:v>
                </c:pt>
                <c:pt idx="3">
                  <c:v>98</c:v>
                </c:pt>
                <c:pt idx="4">
                  <c:v>83</c:v>
                </c:pt>
                <c:pt idx="5">
                  <c:v>76</c:v>
                </c:pt>
                <c:pt idx="6">
                  <c:v>89</c:v>
                </c:pt>
                <c:pt idx="7">
                  <c:v>78</c:v>
                </c:pt>
                <c:pt idx="8">
                  <c:v>72</c:v>
                </c:pt>
                <c:pt idx="9">
                  <c:v>85</c:v>
                </c:pt>
                <c:pt idx="10">
                  <c:v>90</c:v>
                </c:pt>
                <c:pt idx="1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AD-4F32-A619-3588E02B94BB}"/>
            </c:ext>
          </c:extLst>
        </c:ser>
        <c:ser>
          <c:idx val="4"/>
          <c:order val="4"/>
          <c:tx>
            <c:strRef>
              <c:f>'Circuit 19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17-18'!$B$13:$M$13</c:f>
              <c:numCache>
                <c:formatCode>General</c:formatCode>
                <c:ptCount val="12"/>
                <c:pt idx="0">
                  <c:v>30</c:v>
                </c:pt>
                <c:pt idx="1">
                  <c:v>35</c:v>
                </c:pt>
                <c:pt idx="2">
                  <c:v>22</c:v>
                </c:pt>
                <c:pt idx="3">
                  <c:v>19</c:v>
                </c:pt>
                <c:pt idx="4">
                  <c:v>22</c:v>
                </c:pt>
                <c:pt idx="5">
                  <c:v>25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  <c:pt idx="10">
                  <c:v>17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AD-4F32-A619-3588E02B94BB}"/>
            </c:ext>
          </c:extLst>
        </c:ser>
        <c:ser>
          <c:idx val="5"/>
          <c:order val="5"/>
          <c:tx>
            <c:strRef>
              <c:f>'Circuit 19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17-18'!$B$14:$M$14</c:f>
              <c:numCache>
                <c:formatCode>#,##0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23</c:v>
                </c:pt>
                <c:pt idx="3">
                  <c:v>23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22</c:v>
                </c:pt>
                <c:pt idx="8">
                  <c:v>19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AD-4F32-A619-3588E02B9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07936"/>
        <c:axId val="54321728"/>
      </c:lineChart>
      <c:dateAx>
        <c:axId val="44007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321728"/>
        <c:crosses val="autoZero"/>
        <c:auto val="1"/>
        <c:lblOffset val="100"/>
        <c:baseTimeUnit val="months"/>
      </c:dateAx>
      <c:valAx>
        <c:axId val="54321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4007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43481053307634"/>
          <c:y val="9.7767388451443574E-2"/>
          <c:w val="0.16056518946692358"/>
          <c:h val="0.897560695538057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</a:t>
            </a:r>
            <a:r>
              <a:rPr lang="en-US" sz="1400" baseline="0"/>
              <a:t> Management</a:t>
            </a:r>
            <a:endParaRPr lang="en-US" sz="1400"/>
          </a:p>
        </c:rich>
      </c:tx>
      <c:layout>
        <c:manualLayout>
          <c:xMode val="edge"/>
          <c:yMode val="edge"/>
          <c:x val="0.38643097719721453"/>
          <c:y val="1.208989501312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04895380290273E-2"/>
          <c:y val="4.1234984902653184E-2"/>
          <c:w val="0.80066188112951497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19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19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17-18'!$B$17:$M$17</c:f>
              <c:numCache>
                <c:formatCode>#,##0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0</c:v>
                </c:pt>
                <c:pt idx="3">
                  <c:v>19</c:v>
                </c:pt>
                <c:pt idx="4">
                  <c:v>7</c:v>
                </c:pt>
                <c:pt idx="5">
                  <c:v>0</c:v>
                </c:pt>
                <c:pt idx="6">
                  <c:v>16</c:v>
                </c:pt>
                <c:pt idx="7">
                  <c:v>1</c:v>
                </c:pt>
                <c:pt idx="8">
                  <c:v>11</c:v>
                </c:pt>
                <c:pt idx="9">
                  <c:v>9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1F9-8A26-2C73E38FF3D5}"/>
            </c:ext>
          </c:extLst>
        </c:ser>
        <c:ser>
          <c:idx val="1"/>
          <c:order val="1"/>
          <c:tx>
            <c:strRef>
              <c:f>'Circuit 19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19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19 Data FY 17-18'!$B$18:$M$18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14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1F9-8A26-2C73E38FF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08448"/>
        <c:axId val="54324032"/>
      </c:barChart>
      <c:dateAx>
        <c:axId val="44008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324032"/>
        <c:crosses val="autoZero"/>
        <c:auto val="1"/>
        <c:lblOffset val="100"/>
        <c:baseTimeUnit val="months"/>
      </c:dateAx>
      <c:valAx>
        <c:axId val="54324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00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00736985613334"/>
          <c:y val="0.16543007332997026"/>
          <c:w val="0.15799263014386664"/>
          <c:h val="0.6600109665957493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64516810569129"/>
          <c:y val="1.02301790281329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266680859923117E-2"/>
          <c:y val="3.7860254680441158E-2"/>
          <c:w val="0.7698171753410229"/>
          <c:h val="0.87671211175329422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17-18'!$B$2:$M$2</c:f>
              <c:numCache>
                <c:formatCode>#,##0</c:formatCode>
                <c:ptCount val="12"/>
                <c:pt idx="0">
                  <c:v>2146</c:v>
                </c:pt>
                <c:pt idx="1">
                  <c:v>2164</c:v>
                </c:pt>
                <c:pt idx="2">
                  <c:v>2190</c:v>
                </c:pt>
                <c:pt idx="3">
                  <c:v>2218</c:v>
                </c:pt>
                <c:pt idx="4">
                  <c:v>2177</c:v>
                </c:pt>
                <c:pt idx="5">
                  <c:v>2163</c:v>
                </c:pt>
                <c:pt idx="6">
                  <c:v>2185</c:v>
                </c:pt>
                <c:pt idx="7">
                  <c:v>2180</c:v>
                </c:pt>
                <c:pt idx="8">
                  <c:v>2137</c:v>
                </c:pt>
                <c:pt idx="9">
                  <c:v>2150</c:v>
                </c:pt>
                <c:pt idx="10">
                  <c:v>2132</c:v>
                </c:pt>
                <c:pt idx="11">
                  <c:v>2132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B-4C44-BDAE-D1178305F014}"/>
            </c:ext>
          </c:extLst>
        </c:ser>
        <c:ser>
          <c:idx val="1"/>
          <c:order val="1"/>
          <c:tx>
            <c:strRef>
              <c:f>'Circuit 20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17-18'!$B$3:$M$3</c:f>
              <c:numCache>
                <c:formatCode>#,##0</c:formatCode>
                <c:ptCount val="12"/>
                <c:pt idx="0">
                  <c:v>1133</c:v>
                </c:pt>
                <c:pt idx="1">
                  <c:v>1148</c:v>
                </c:pt>
                <c:pt idx="2">
                  <c:v>1154</c:v>
                </c:pt>
                <c:pt idx="3">
                  <c:v>1209</c:v>
                </c:pt>
                <c:pt idx="4">
                  <c:v>1208</c:v>
                </c:pt>
                <c:pt idx="5">
                  <c:v>1221</c:v>
                </c:pt>
                <c:pt idx="6">
                  <c:v>1260</c:v>
                </c:pt>
                <c:pt idx="7">
                  <c:v>1276</c:v>
                </c:pt>
                <c:pt idx="8">
                  <c:v>1298</c:v>
                </c:pt>
                <c:pt idx="9">
                  <c:v>1332</c:v>
                </c:pt>
                <c:pt idx="10">
                  <c:v>1315</c:v>
                </c:pt>
                <c:pt idx="11">
                  <c:v>1320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B-4C44-BDAE-D1178305F014}"/>
            </c:ext>
          </c:extLst>
        </c:ser>
        <c:ser>
          <c:idx val="2"/>
          <c:order val="2"/>
          <c:tx>
            <c:strRef>
              <c:f>'Circuit 20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17-18'!$B$4:$M$4</c:f>
              <c:numCache>
                <c:formatCode>#,##0</c:formatCode>
                <c:ptCount val="12"/>
                <c:pt idx="0">
                  <c:v>997</c:v>
                </c:pt>
                <c:pt idx="1">
                  <c:v>971</c:v>
                </c:pt>
                <c:pt idx="2">
                  <c:v>968</c:v>
                </c:pt>
                <c:pt idx="3">
                  <c:v>1014</c:v>
                </c:pt>
                <c:pt idx="4">
                  <c:v>997</c:v>
                </c:pt>
                <c:pt idx="5">
                  <c:v>1011</c:v>
                </c:pt>
                <c:pt idx="6">
                  <c:v>1031</c:v>
                </c:pt>
                <c:pt idx="7">
                  <c:v>1053</c:v>
                </c:pt>
                <c:pt idx="8">
                  <c:v>1069</c:v>
                </c:pt>
                <c:pt idx="9">
                  <c:v>1078</c:v>
                </c:pt>
                <c:pt idx="10">
                  <c:v>1049</c:v>
                </c:pt>
                <c:pt idx="11">
                  <c:v>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B-4C44-BDAE-D1178305F014}"/>
            </c:ext>
          </c:extLst>
        </c:ser>
        <c:ser>
          <c:idx val="3"/>
          <c:order val="3"/>
          <c:tx>
            <c:strRef>
              <c:f>'Circuit 20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17-18'!$B$5:$M$5</c:f>
              <c:numCache>
                <c:formatCode>#,##0</c:formatCode>
                <c:ptCount val="12"/>
                <c:pt idx="0">
                  <c:v>130</c:v>
                </c:pt>
                <c:pt idx="1">
                  <c:v>168</c:v>
                </c:pt>
                <c:pt idx="2">
                  <c:v>166</c:v>
                </c:pt>
                <c:pt idx="3">
                  <c:v>178</c:v>
                </c:pt>
                <c:pt idx="4">
                  <c:v>199</c:v>
                </c:pt>
                <c:pt idx="5">
                  <c:v>194</c:v>
                </c:pt>
                <c:pt idx="6">
                  <c:v>209</c:v>
                </c:pt>
                <c:pt idx="7">
                  <c:v>204</c:v>
                </c:pt>
                <c:pt idx="8">
                  <c:v>217</c:v>
                </c:pt>
                <c:pt idx="9">
                  <c:v>230</c:v>
                </c:pt>
                <c:pt idx="10">
                  <c:v>252</c:v>
                </c:pt>
                <c:pt idx="11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CB-4C44-BDAE-D1178305F014}"/>
            </c:ext>
          </c:extLst>
        </c:ser>
        <c:ser>
          <c:idx val="4"/>
          <c:order val="4"/>
          <c:tx>
            <c:strRef>
              <c:f>'Circuit 20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17-18'!$B$6:$M$6</c:f>
              <c:numCache>
                <c:formatCode>#,##0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20</c:v>
                </c:pt>
                <c:pt idx="3">
                  <c:v>17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19</c:v>
                </c:pt>
                <c:pt idx="8">
                  <c:v>12</c:v>
                </c:pt>
                <c:pt idx="9">
                  <c:v>24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CB-4C44-BDAE-D1178305F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6656"/>
        <c:axId val="54326336"/>
      </c:lineChart>
      <c:dateAx>
        <c:axId val="56966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326336"/>
        <c:crosses val="autoZero"/>
        <c:auto val="1"/>
        <c:lblOffset val="100"/>
        <c:baseTimeUnit val="months"/>
      </c:dateAx>
      <c:valAx>
        <c:axId val="543263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9666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4050041248634"/>
          <c:y val="4.7611275153105863E-2"/>
          <c:w val="0.15176431970488197"/>
          <c:h val="0.9355924650043745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845245500381804"/>
          <c:y val="2.250929571303586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786020525801535E-2"/>
          <c:y val="3.4030711678281596E-2"/>
          <c:w val="0.77274323729764993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17-18'!$B$9:$M$9</c:f>
              <c:numCache>
                <c:formatCode>#,##0</c:formatCode>
                <c:ptCount val="12"/>
                <c:pt idx="0">
                  <c:v>530</c:v>
                </c:pt>
                <c:pt idx="1">
                  <c:v>532</c:v>
                </c:pt>
                <c:pt idx="2">
                  <c:v>535</c:v>
                </c:pt>
                <c:pt idx="3">
                  <c:v>531</c:v>
                </c:pt>
                <c:pt idx="4">
                  <c:v>548</c:v>
                </c:pt>
                <c:pt idx="5">
                  <c:v>541</c:v>
                </c:pt>
                <c:pt idx="6">
                  <c:v>536</c:v>
                </c:pt>
                <c:pt idx="7">
                  <c:v>549</c:v>
                </c:pt>
                <c:pt idx="8">
                  <c:v>544</c:v>
                </c:pt>
                <c:pt idx="9">
                  <c:v>530</c:v>
                </c:pt>
                <c:pt idx="10">
                  <c:v>535</c:v>
                </c:pt>
                <c:pt idx="11">
                  <c:v>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1-4DDA-A33C-BE353B86CDC8}"/>
            </c:ext>
          </c:extLst>
        </c:ser>
        <c:ser>
          <c:idx val="1"/>
          <c:order val="1"/>
          <c:tx>
            <c:strRef>
              <c:f>'Circuit 20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17-18'!$B$10:$M$10</c:f>
              <c:numCache>
                <c:formatCode>#,##0</c:formatCode>
                <c:ptCount val="12"/>
                <c:pt idx="0">
                  <c:v>502</c:v>
                </c:pt>
                <c:pt idx="1">
                  <c:v>504</c:v>
                </c:pt>
                <c:pt idx="2">
                  <c:v>507</c:v>
                </c:pt>
                <c:pt idx="3">
                  <c:v>507</c:v>
                </c:pt>
                <c:pt idx="4">
                  <c:v>525</c:v>
                </c:pt>
                <c:pt idx="5">
                  <c:v>516</c:v>
                </c:pt>
                <c:pt idx="6">
                  <c:v>510</c:v>
                </c:pt>
                <c:pt idx="7">
                  <c:v>523</c:v>
                </c:pt>
                <c:pt idx="8">
                  <c:v>518</c:v>
                </c:pt>
                <c:pt idx="9">
                  <c:v>504</c:v>
                </c:pt>
                <c:pt idx="10">
                  <c:v>509</c:v>
                </c:pt>
                <c:pt idx="11">
                  <c:v>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1-4DDA-A33C-BE353B86CDC8}"/>
            </c:ext>
          </c:extLst>
        </c:ser>
        <c:ser>
          <c:idx val="2"/>
          <c:order val="2"/>
          <c:tx>
            <c:strRef>
              <c:f>'Circuit 20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17-18'!$B$11:$M$11</c:f>
              <c:numCache>
                <c:formatCode>#,##0</c:formatCode>
                <c:ptCount val="12"/>
                <c:pt idx="0">
                  <c:v>427</c:v>
                </c:pt>
                <c:pt idx="1">
                  <c:v>417</c:v>
                </c:pt>
                <c:pt idx="2">
                  <c:v>417</c:v>
                </c:pt>
                <c:pt idx="3">
                  <c:v>438</c:v>
                </c:pt>
                <c:pt idx="4">
                  <c:v>436</c:v>
                </c:pt>
                <c:pt idx="5">
                  <c:v>439</c:v>
                </c:pt>
                <c:pt idx="6">
                  <c:v>436</c:v>
                </c:pt>
                <c:pt idx="7">
                  <c:v>439</c:v>
                </c:pt>
                <c:pt idx="8">
                  <c:v>444</c:v>
                </c:pt>
                <c:pt idx="9">
                  <c:v>442</c:v>
                </c:pt>
                <c:pt idx="10">
                  <c:v>444</c:v>
                </c:pt>
                <c:pt idx="11">
                  <c:v>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E1-4DDA-A33C-BE353B86CDC8}"/>
            </c:ext>
          </c:extLst>
        </c:ser>
        <c:ser>
          <c:idx val="3"/>
          <c:order val="3"/>
          <c:tx>
            <c:strRef>
              <c:f>'Circuit 20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17-18'!$B$12:$M$12</c:f>
              <c:numCache>
                <c:formatCode>#,##0</c:formatCode>
                <c:ptCount val="12"/>
                <c:pt idx="0">
                  <c:v>75</c:v>
                </c:pt>
                <c:pt idx="1">
                  <c:v>87</c:v>
                </c:pt>
                <c:pt idx="2">
                  <c:v>90</c:v>
                </c:pt>
                <c:pt idx="3">
                  <c:v>69</c:v>
                </c:pt>
                <c:pt idx="4">
                  <c:v>89</c:v>
                </c:pt>
                <c:pt idx="5">
                  <c:v>77</c:v>
                </c:pt>
                <c:pt idx="6">
                  <c:v>74</c:v>
                </c:pt>
                <c:pt idx="7">
                  <c:v>84</c:v>
                </c:pt>
                <c:pt idx="8">
                  <c:v>74</c:v>
                </c:pt>
                <c:pt idx="9">
                  <c:v>62</c:v>
                </c:pt>
                <c:pt idx="10">
                  <c:v>65</c:v>
                </c:pt>
                <c:pt idx="11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E1-4DDA-A33C-BE353B86CDC8}"/>
            </c:ext>
          </c:extLst>
        </c:ser>
        <c:ser>
          <c:idx val="4"/>
          <c:order val="4"/>
          <c:tx>
            <c:strRef>
              <c:f>'Circuit 20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17-18'!$B$13:$M$13</c:f>
              <c:numCache>
                <c:formatCode>General</c:formatCode>
                <c:ptCount val="12"/>
                <c:pt idx="0">
                  <c:v>24</c:v>
                </c:pt>
                <c:pt idx="1">
                  <c:v>24</c:v>
                </c:pt>
                <c:pt idx="2">
                  <c:v>26</c:v>
                </c:pt>
                <c:pt idx="3">
                  <c:v>24</c:v>
                </c:pt>
                <c:pt idx="4">
                  <c:v>26</c:v>
                </c:pt>
                <c:pt idx="5">
                  <c:v>25</c:v>
                </c:pt>
                <c:pt idx="6">
                  <c:v>23</c:v>
                </c:pt>
                <c:pt idx="7">
                  <c:v>22</c:v>
                </c:pt>
                <c:pt idx="8">
                  <c:v>17</c:v>
                </c:pt>
                <c:pt idx="9">
                  <c:v>18</c:v>
                </c:pt>
                <c:pt idx="10">
                  <c:v>21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E1-4DDA-A33C-BE353B86CDC8}"/>
            </c:ext>
          </c:extLst>
        </c:ser>
        <c:ser>
          <c:idx val="5"/>
          <c:order val="5"/>
          <c:tx>
            <c:strRef>
              <c:f>'Circuit 20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17-18'!$B$14:$M$14</c:f>
              <c:numCache>
                <c:formatCode>#,##0</c:formatCode>
                <c:ptCount val="12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24</c:v>
                </c:pt>
                <c:pt idx="4">
                  <c:v>23</c:v>
                </c:pt>
                <c:pt idx="5">
                  <c:v>25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E1-4DDA-A33C-BE353B86C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08480"/>
        <c:axId val="54328640"/>
      </c:lineChart>
      <c:dateAx>
        <c:axId val="58708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328640"/>
        <c:crosses val="autoZero"/>
        <c:auto val="1"/>
        <c:lblOffset val="100"/>
        <c:baseTimeUnit val="months"/>
      </c:dateAx>
      <c:valAx>
        <c:axId val="54328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87084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819524727039162"/>
          <c:y val="9.1637139107611551E-2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2719999595427"/>
          <c:y val="2.744422572178477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580940801377781E-2"/>
          <c:y val="4.1935862833009895E-2"/>
          <c:w val="0.80262701341270337"/>
          <c:h val="0.86344032774939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20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20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17-18'!$B$17:$M$17</c:f>
              <c:numCache>
                <c:formatCode>#,##0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14</c:v>
                </c:pt>
                <c:pt idx="3">
                  <c:v>5</c:v>
                </c:pt>
                <c:pt idx="4">
                  <c:v>29</c:v>
                </c:pt>
                <c:pt idx="5">
                  <c:v>3</c:v>
                </c:pt>
                <c:pt idx="6">
                  <c:v>7</c:v>
                </c:pt>
                <c:pt idx="7">
                  <c:v>21</c:v>
                </c:pt>
                <c:pt idx="8">
                  <c:v>11</c:v>
                </c:pt>
                <c:pt idx="9">
                  <c:v>0</c:v>
                </c:pt>
                <c:pt idx="10">
                  <c:v>14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1-41A9-AA18-D9F1745F2514}"/>
            </c:ext>
          </c:extLst>
        </c:ser>
        <c:ser>
          <c:idx val="1"/>
          <c:order val="1"/>
          <c:tx>
            <c:strRef>
              <c:f>'Circuit 20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20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'Circuit 20 Data FY 17-18'!$B$18:$M$18</c:f>
              <c:numCache>
                <c:formatCode>#,##0</c:formatCode>
                <c:ptCount val="12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10</c:v>
                </c:pt>
                <c:pt idx="5">
                  <c:v>12</c:v>
                </c:pt>
                <c:pt idx="6">
                  <c:v>7</c:v>
                </c:pt>
                <c:pt idx="7">
                  <c:v>16</c:v>
                </c:pt>
                <c:pt idx="8">
                  <c:v>14</c:v>
                </c:pt>
                <c:pt idx="9">
                  <c:v>9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1-41A9-AA18-D9F1745F2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09504"/>
        <c:axId val="57558720"/>
      </c:barChart>
      <c:dateAx>
        <c:axId val="58709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558720"/>
        <c:crosses val="autoZero"/>
        <c:auto val="1"/>
        <c:lblOffset val="100"/>
        <c:baseTimeUnit val="months"/>
      </c:dateAx>
      <c:valAx>
        <c:axId val="57558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70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2319926772159"/>
          <c:y val="9.8276192038495191E-2"/>
          <c:w val="0.14657680704849371"/>
          <c:h val="0.825148074620983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1872402668416449"/>
          <c:w val="0.76936853333494415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17-18'!$B$9:$M$9</c:f>
              <c:numCache>
                <c:formatCode>#,##0</c:formatCode>
                <c:ptCount val="12"/>
                <c:pt idx="0">
                  <c:v>4674</c:v>
                </c:pt>
                <c:pt idx="1">
                  <c:v>4707</c:v>
                </c:pt>
                <c:pt idx="2">
                  <c:v>4605</c:v>
                </c:pt>
                <c:pt idx="3">
                  <c:v>4654</c:v>
                </c:pt>
                <c:pt idx="4">
                  <c:v>4665</c:v>
                </c:pt>
                <c:pt idx="5">
                  <c:v>4626</c:v>
                </c:pt>
                <c:pt idx="6">
                  <c:v>4791</c:v>
                </c:pt>
                <c:pt idx="7">
                  <c:v>4663</c:v>
                </c:pt>
                <c:pt idx="8">
                  <c:v>4643</c:v>
                </c:pt>
                <c:pt idx="9">
                  <c:v>4650</c:v>
                </c:pt>
                <c:pt idx="10">
                  <c:v>4669</c:v>
                </c:pt>
                <c:pt idx="11">
                  <c:v>4715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0-4FCD-96FE-F5858FCC4269}"/>
            </c:ext>
          </c:extLst>
        </c:ser>
        <c:ser>
          <c:idx val="1"/>
          <c:order val="1"/>
          <c:tx>
            <c:strRef>
              <c:f>'Central Region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17-18'!$B$10:$M$10</c:f>
              <c:numCache>
                <c:formatCode>#,##0</c:formatCode>
                <c:ptCount val="12"/>
                <c:pt idx="0">
                  <c:v>4348</c:v>
                </c:pt>
                <c:pt idx="1">
                  <c:v>4373</c:v>
                </c:pt>
                <c:pt idx="2">
                  <c:v>4279</c:v>
                </c:pt>
                <c:pt idx="3">
                  <c:v>4332</c:v>
                </c:pt>
                <c:pt idx="4">
                  <c:v>4345</c:v>
                </c:pt>
                <c:pt idx="5">
                  <c:v>4312</c:v>
                </c:pt>
                <c:pt idx="6">
                  <c:v>4472</c:v>
                </c:pt>
                <c:pt idx="7">
                  <c:v>4348</c:v>
                </c:pt>
                <c:pt idx="8">
                  <c:v>4333</c:v>
                </c:pt>
                <c:pt idx="9">
                  <c:v>4351</c:v>
                </c:pt>
                <c:pt idx="10">
                  <c:v>4368</c:v>
                </c:pt>
                <c:pt idx="11">
                  <c:v>4412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0-4FCD-96FE-F5858FCC4269}"/>
            </c:ext>
          </c:extLst>
        </c:ser>
        <c:ser>
          <c:idx val="2"/>
          <c:order val="2"/>
          <c:tx>
            <c:strRef>
              <c:f>'Central Region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17-18'!$B$11:$M$11</c:f>
              <c:numCache>
                <c:formatCode>#,##0</c:formatCode>
                <c:ptCount val="12"/>
                <c:pt idx="0">
                  <c:v>3431</c:v>
                </c:pt>
                <c:pt idx="1">
                  <c:v>3469</c:v>
                </c:pt>
                <c:pt idx="2">
                  <c:v>3381</c:v>
                </c:pt>
                <c:pt idx="3">
                  <c:v>3413</c:v>
                </c:pt>
                <c:pt idx="4">
                  <c:v>3393</c:v>
                </c:pt>
                <c:pt idx="5">
                  <c:v>3389</c:v>
                </c:pt>
                <c:pt idx="6">
                  <c:v>3561</c:v>
                </c:pt>
                <c:pt idx="7">
                  <c:v>3408</c:v>
                </c:pt>
                <c:pt idx="8">
                  <c:v>3436</c:v>
                </c:pt>
                <c:pt idx="9">
                  <c:v>3421</c:v>
                </c:pt>
                <c:pt idx="10">
                  <c:v>3415</c:v>
                </c:pt>
                <c:pt idx="11">
                  <c:v>3389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90-4FCD-96FE-F5858FCC4269}"/>
            </c:ext>
          </c:extLst>
        </c:ser>
        <c:ser>
          <c:idx val="3"/>
          <c:order val="3"/>
          <c:tx>
            <c:strRef>
              <c:f>'Central Region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17-18'!$B$12:$M$12</c:f>
              <c:numCache>
                <c:formatCode>#,##0</c:formatCode>
                <c:ptCount val="12"/>
                <c:pt idx="0">
                  <c:v>917</c:v>
                </c:pt>
                <c:pt idx="1">
                  <c:v>904</c:v>
                </c:pt>
                <c:pt idx="2">
                  <c:v>898</c:v>
                </c:pt>
                <c:pt idx="3">
                  <c:v>919</c:v>
                </c:pt>
                <c:pt idx="4">
                  <c:v>952</c:v>
                </c:pt>
                <c:pt idx="5">
                  <c:v>923</c:v>
                </c:pt>
                <c:pt idx="6">
                  <c:v>911</c:v>
                </c:pt>
                <c:pt idx="7">
                  <c:v>940</c:v>
                </c:pt>
                <c:pt idx="8">
                  <c:v>897</c:v>
                </c:pt>
                <c:pt idx="9">
                  <c:v>930</c:v>
                </c:pt>
                <c:pt idx="10">
                  <c:v>953</c:v>
                </c:pt>
                <c:pt idx="11">
                  <c:v>1023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90-4FCD-96FE-F5858FCC4269}"/>
            </c:ext>
          </c:extLst>
        </c:ser>
        <c:ser>
          <c:idx val="4"/>
          <c:order val="4"/>
          <c:tx>
            <c:strRef>
              <c:f>'Central Region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17-18'!$B$13:$M$13</c:f>
              <c:numCache>
                <c:formatCode>#,##0</c:formatCode>
                <c:ptCount val="12"/>
                <c:pt idx="0">
                  <c:v>346</c:v>
                </c:pt>
                <c:pt idx="1">
                  <c:v>334</c:v>
                </c:pt>
                <c:pt idx="2">
                  <c:v>355</c:v>
                </c:pt>
                <c:pt idx="3">
                  <c:v>362</c:v>
                </c:pt>
                <c:pt idx="4">
                  <c:v>365</c:v>
                </c:pt>
                <c:pt idx="5">
                  <c:v>382</c:v>
                </c:pt>
                <c:pt idx="6">
                  <c:v>380</c:v>
                </c:pt>
                <c:pt idx="7">
                  <c:v>383</c:v>
                </c:pt>
                <c:pt idx="8">
                  <c:v>384</c:v>
                </c:pt>
                <c:pt idx="9">
                  <c:v>400</c:v>
                </c:pt>
                <c:pt idx="10">
                  <c:v>412</c:v>
                </c:pt>
                <c:pt idx="11">
                  <c:v>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90-4FCD-96FE-F5858FCC4269}"/>
            </c:ext>
          </c:extLst>
        </c:ser>
        <c:ser>
          <c:idx val="5"/>
          <c:order val="5"/>
          <c:tx>
            <c:strRef>
              <c:f>'Central Region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17-18'!$B$14:$M$14</c:f>
              <c:numCache>
                <c:formatCode>#,##0</c:formatCode>
                <c:ptCount val="12"/>
                <c:pt idx="0">
                  <c:v>326</c:v>
                </c:pt>
                <c:pt idx="1">
                  <c:v>334</c:v>
                </c:pt>
                <c:pt idx="2">
                  <c:v>326</c:v>
                </c:pt>
                <c:pt idx="3">
                  <c:v>322</c:v>
                </c:pt>
                <c:pt idx="4">
                  <c:v>320</c:v>
                </c:pt>
                <c:pt idx="5">
                  <c:v>314</c:v>
                </c:pt>
                <c:pt idx="6">
                  <c:v>319</c:v>
                </c:pt>
                <c:pt idx="7">
                  <c:v>315</c:v>
                </c:pt>
                <c:pt idx="8">
                  <c:v>310</c:v>
                </c:pt>
                <c:pt idx="9">
                  <c:v>299</c:v>
                </c:pt>
                <c:pt idx="10">
                  <c:v>301</c:v>
                </c:pt>
                <c:pt idx="11">
                  <c:v>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90-4FCD-96FE-F5858FCC4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664"/>
        <c:axId val="138564096"/>
      </c:lineChart>
      <c:dateAx>
        <c:axId val="138161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4096"/>
        <c:crosses val="autoZero"/>
        <c:auto val="1"/>
        <c:lblOffset val="100"/>
        <c:baseTimeUnit val="months"/>
      </c:dateAx>
      <c:valAx>
        <c:axId val="138564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16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77766602534864"/>
          <c:y val="7.5969214785651773E-2"/>
          <c:w val="0.16422233397465133"/>
          <c:h val="0.88714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5964710395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830736001749781"/>
          <c:w val="0.80958053071329261"/>
          <c:h val="0.79640392607174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'Central Region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'Central Region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17-18'!$B$17:$M$17</c:f>
              <c:numCache>
                <c:formatCode>#,##0</c:formatCode>
                <c:ptCount val="12"/>
                <c:pt idx="0">
                  <c:v>61</c:v>
                </c:pt>
                <c:pt idx="1">
                  <c:v>107</c:v>
                </c:pt>
                <c:pt idx="2">
                  <c:v>38</c:v>
                </c:pt>
                <c:pt idx="3">
                  <c:v>95</c:v>
                </c:pt>
                <c:pt idx="4">
                  <c:v>121</c:v>
                </c:pt>
                <c:pt idx="5">
                  <c:v>31</c:v>
                </c:pt>
                <c:pt idx="6">
                  <c:v>65</c:v>
                </c:pt>
                <c:pt idx="7">
                  <c:v>129</c:v>
                </c:pt>
                <c:pt idx="8">
                  <c:v>87</c:v>
                </c:pt>
                <c:pt idx="9">
                  <c:v>55</c:v>
                </c:pt>
                <c:pt idx="10">
                  <c:v>63</c:v>
                </c:pt>
                <c:pt idx="1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C-4783-BD4C-3C3A13EEFB65}"/>
            </c:ext>
          </c:extLst>
        </c:ser>
        <c:ser>
          <c:idx val="1"/>
          <c:order val="1"/>
          <c:tx>
            <c:strRef>
              <c:f>'Central Region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'Central Region Data FY 17-18'!$B$16:$M$16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'Central Region Data FY 17-18'!$B$18:$M$18</c:f>
              <c:numCache>
                <c:formatCode>#,##0</c:formatCode>
                <c:ptCount val="12"/>
                <c:pt idx="0">
                  <c:v>81</c:v>
                </c:pt>
                <c:pt idx="1">
                  <c:v>76</c:v>
                </c:pt>
                <c:pt idx="2">
                  <c:v>64</c:v>
                </c:pt>
                <c:pt idx="3">
                  <c:v>91</c:v>
                </c:pt>
                <c:pt idx="4">
                  <c:v>77</c:v>
                </c:pt>
                <c:pt idx="5">
                  <c:v>67</c:v>
                </c:pt>
                <c:pt idx="6">
                  <c:v>77</c:v>
                </c:pt>
                <c:pt idx="7">
                  <c:v>95</c:v>
                </c:pt>
                <c:pt idx="8">
                  <c:v>56</c:v>
                </c:pt>
                <c:pt idx="9">
                  <c:v>54</c:v>
                </c:pt>
                <c:pt idx="10">
                  <c:v>57</c:v>
                </c:pt>
                <c:pt idx="1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C-4783-BD4C-3C3A13EEF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20256"/>
        <c:axId val="138566400"/>
      </c:barChart>
      <c:dateAx>
        <c:axId val="138720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6400"/>
        <c:crosses val="autoZero"/>
        <c:auto val="1"/>
        <c:lblOffset val="100"/>
        <c:baseTimeUnit val="months"/>
      </c:dateAx>
      <c:valAx>
        <c:axId val="13856640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72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19731049153957"/>
          <c:y val="0.13875710848643921"/>
          <c:w val="0.14100790623266454"/>
          <c:h val="0.719325787401574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15" fmlaLink="$C$3" fmlaRange="'Statewide Data FY 17-18'!$A$21:$A$45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0</xdr:row>
      <xdr:rowOff>19050</xdr:rowOff>
    </xdr:from>
    <xdr:to>
      <xdr:col>14</xdr:col>
      <xdr:colOff>257175</xdr:colOff>
      <xdr:row>5</xdr:row>
      <xdr:rowOff>20629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9050"/>
          <a:ext cx="704850" cy="9540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152400</xdr:rowOff>
        </xdr:from>
        <xdr:to>
          <xdr:col>3</xdr:col>
          <xdr:colOff>190500</xdr:colOff>
          <xdr:row>3</xdr:row>
          <xdr:rowOff>85725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265043</xdr:colOff>
          <xdr:row>5</xdr:row>
          <xdr:rowOff>8292</xdr:rowOff>
        </xdr:from>
        <xdr:to>
          <xdr:col>14</xdr:col>
          <xdr:colOff>276225</xdr:colOff>
          <xdr:row>71</xdr:row>
          <xdr:rowOff>17817</xdr:rowOff>
        </xdr:to>
        <xdr:pic>
          <xdr:nvPicPr>
            <xdr:cNvPr id="26" name="Picture 25"/>
            <xdr:cNvPicPr>
              <a:picLocks noChangeAspect="1" noChangeArrowheads="1"/>
              <a:extLst>
                <a:ext uri="{84589F7E-364E-4C9E-8A38-B11213B215E9}">
                  <a14:cameraTool cellRange="selChart" spid="_x0000_s8079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65043" y="1010488"/>
              <a:ext cx="7977395" cy="125866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0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9525</xdr:rowOff>
    </xdr:from>
    <xdr:to>
      <xdr:col>14</xdr:col>
      <xdr:colOff>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594360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</xdr:colOff>
      <xdr:row>46</xdr:row>
      <xdr:rowOff>9525</xdr:rowOff>
    </xdr:from>
    <xdr:to>
      <xdr:col>13</xdr:col>
      <xdr:colOff>600075</xdr:colOff>
      <xdr:row>65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19050</xdr:rowOff>
    </xdr:from>
    <xdr:to>
      <xdr:col>14</xdr:col>
      <xdr:colOff>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180975</xdr:rowOff>
    </xdr:from>
    <xdr:to>
      <xdr:col>14</xdr:col>
      <xdr:colOff>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38100</xdr:rowOff>
    </xdr:from>
    <xdr:to>
      <xdr:col>14</xdr:col>
      <xdr:colOff>0</xdr:colOff>
      <xdr:row>65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13</xdr:col>
      <xdr:colOff>605789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13</xdr:col>
      <xdr:colOff>605790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187325</xdr:rowOff>
    </xdr:from>
    <xdr:to>
      <xdr:col>14</xdr:col>
      <xdr:colOff>0</xdr:colOff>
      <xdr:row>43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1</xdr:row>
      <xdr:rowOff>171450</xdr:rowOff>
    </xdr:from>
    <xdr:to>
      <xdr:col>14</xdr:col>
      <xdr:colOff>9525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</xdr:colOff>
      <xdr:row>23</xdr:row>
      <xdr:rowOff>180975</xdr:rowOff>
    </xdr:from>
    <xdr:to>
      <xdr:col>14</xdr:col>
      <xdr:colOff>9525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15239</xdr:colOff>
      <xdr:row>45</xdr:row>
      <xdr:rowOff>190499</xdr:rowOff>
    </xdr:from>
    <xdr:to>
      <xdr:col>13</xdr:col>
      <xdr:colOff>609599</xdr:colOff>
      <xdr:row>65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2</xdr:row>
      <xdr:rowOff>9525</xdr:rowOff>
    </xdr:from>
    <xdr:to>
      <xdr:col>13</xdr:col>
      <xdr:colOff>581025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180975</xdr:rowOff>
    </xdr:from>
    <xdr:to>
      <xdr:col>14</xdr:col>
      <xdr:colOff>10160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34925</xdr:colOff>
      <xdr:row>24</xdr:row>
      <xdr:rowOff>7937</xdr:rowOff>
    </xdr:from>
    <xdr:to>
      <xdr:col>14</xdr:col>
      <xdr:colOff>10160</xdr:colOff>
      <xdr:row>43</xdr:row>
      <xdr:rowOff>46037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34925</xdr:colOff>
      <xdr:row>46</xdr:row>
      <xdr:rowOff>4186</xdr:rowOff>
    </xdr:from>
    <xdr:to>
      <xdr:col>14</xdr:col>
      <xdr:colOff>10160</xdr:colOff>
      <xdr:row>65</xdr:row>
      <xdr:rowOff>42286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9525</xdr:rowOff>
    </xdr:from>
    <xdr:to>
      <xdr:col>14</xdr:col>
      <xdr:colOff>0</xdr:colOff>
      <xdr:row>65</xdr:row>
      <xdr:rowOff>47625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19050</xdr:rowOff>
    </xdr:from>
    <xdr:to>
      <xdr:col>14</xdr:col>
      <xdr:colOff>0</xdr:colOff>
      <xdr:row>65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Total%20Children%20Under%20Court%20Supervision%20July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Total%20Children%20Under%20Court%20Supervision%20April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Total%20Children%20Under%20Court%20Supervision%20May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Total%20Children%20Under%20Court%20Supervision%20June%20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7%20Data%20Statistics\2017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2018%20DATA%20STA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2018%20DATA%20STAT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7%20Data%20Statistics\2017%20DATA%20STAT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July%20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August%20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September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Total%20Children%20Under%20Court%20Supervision%20August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October%20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November%20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December%20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January%20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February%20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March%20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April%20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May%20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June%20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Total%20Children%20Under%20Court%20Supervision%20September%202017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0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0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04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4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05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5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Total%20Children%20Under%20Court%20Supervision%20October%202017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6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0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7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08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8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09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9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10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0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Total%20Children%20Under%20Court%20Supervision%20November%202017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13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3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14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4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15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5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Total%20Children%20Under%20Court%20Supervision%20December%202017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6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17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7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18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8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19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9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CIRCUIT%2020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ren.orchowski\Documents\Reports\2018%20Data%20Statistics\01%20January%202018\Total%20Children%20Under%20Court%20Supervision%20January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Total%20Children%20Under%20Court%20Supervision%20February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Total%20Children%20Under%20Court%20Supervision%20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1695</v>
          </cell>
        </row>
        <row r="112">
          <cell r="S112">
            <v>32431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1669</v>
          </cell>
        </row>
        <row r="17">
          <cell r="S17">
            <v>438</v>
          </cell>
        </row>
        <row r="26">
          <cell r="S26">
            <v>480</v>
          </cell>
        </row>
        <row r="31">
          <cell r="S31">
            <v>1373</v>
          </cell>
        </row>
        <row r="38">
          <cell r="S38">
            <v>2177</v>
          </cell>
        </row>
        <row r="42">
          <cell r="S42">
            <v>2794</v>
          </cell>
        </row>
        <row r="48">
          <cell r="S48">
            <v>1636</v>
          </cell>
        </row>
        <row r="56">
          <cell r="S56">
            <v>570</v>
          </cell>
        </row>
        <row r="58">
          <cell r="S58">
            <v>1480</v>
          </cell>
        </row>
        <row r="59">
          <cell r="S59">
            <v>282</v>
          </cell>
        </row>
        <row r="65">
          <cell r="S65">
            <v>1747</v>
          </cell>
        </row>
        <row r="68">
          <cell r="S68">
            <v>2426</v>
          </cell>
        </row>
        <row r="73">
          <cell r="S73">
            <v>1438</v>
          </cell>
        </row>
        <row r="76">
          <cell r="S76">
            <v>3427</v>
          </cell>
        </row>
        <row r="84">
          <cell r="S84">
            <v>740</v>
          </cell>
        </row>
        <row r="87">
          <cell r="S87">
            <v>1532</v>
          </cell>
        </row>
        <row r="90">
          <cell r="S90">
            <v>115</v>
          </cell>
        </row>
        <row r="93">
          <cell r="S93">
            <v>2886</v>
          </cell>
        </row>
        <row r="97">
          <cell r="S97">
            <v>1434</v>
          </cell>
        </row>
        <row r="103">
          <cell r="S103">
            <v>1019</v>
          </cell>
        </row>
        <row r="110">
          <cell r="S110">
            <v>2150</v>
          </cell>
        </row>
        <row r="112">
          <cell r="S112">
            <v>31813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1689</v>
          </cell>
        </row>
        <row r="17">
          <cell r="S17">
            <v>443</v>
          </cell>
        </row>
        <row r="26">
          <cell r="S26">
            <v>494</v>
          </cell>
        </row>
        <row r="31">
          <cell r="S31">
            <v>1400</v>
          </cell>
        </row>
        <row r="38">
          <cell r="S38">
            <v>2172</v>
          </cell>
        </row>
        <row r="42">
          <cell r="S42">
            <v>2826</v>
          </cell>
        </row>
        <row r="48">
          <cell r="S48">
            <v>1643</v>
          </cell>
        </row>
        <row r="56">
          <cell r="S56">
            <v>566</v>
          </cell>
        </row>
        <row r="58">
          <cell r="S58">
            <v>1489</v>
          </cell>
        </row>
        <row r="59">
          <cell r="S59">
            <v>280</v>
          </cell>
        </row>
        <row r="65">
          <cell r="S65">
            <v>1726</v>
          </cell>
        </row>
        <row r="68">
          <cell r="S68">
            <v>2404</v>
          </cell>
        </row>
        <row r="73">
          <cell r="S73">
            <v>1456</v>
          </cell>
        </row>
        <row r="76">
          <cell r="S76">
            <v>3360</v>
          </cell>
        </row>
        <row r="84">
          <cell r="S84">
            <v>724</v>
          </cell>
        </row>
        <row r="87">
          <cell r="S87">
            <v>1533</v>
          </cell>
        </row>
        <row r="90">
          <cell r="S90">
            <v>115</v>
          </cell>
        </row>
        <row r="93">
          <cell r="S93">
            <v>2907</v>
          </cell>
        </row>
        <row r="97">
          <cell r="S97">
            <v>1460</v>
          </cell>
        </row>
        <row r="103">
          <cell r="S103">
            <v>1038</v>
          </cell>
        </row>
        <row r="110">
          <cell r="S110">
            <v>2132</v>
          </cell>
        </row>
        <row r="112">
          <cell r="S112">
            <v>31857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1765</v>
          </cell>
        </row>
        <row r="17">
          <cell r="S17">
            <v>448</v>
          </cell>
        </row>
        <row r="26">
          <cell r="S26">
            <v>478</v>
          </cell>
        </row>
        <row r="31">
          <cell r="S31">
            <v>1403</v>
          </cell>
        </row>
        <row r="38">
          <cell r="S38">
            <v>2174</v>
          </cell>
        </row>
        <row r="42">
          <cell r="S42">
            <v>2827</v>
          </cell>
        </row>
        <row r="48">
          <cell r="S48">
            <v>1600</v>
          </cell>
        </row>
        <row r="56">
          <cell r="S56">
            <v>570</v>
          </cell>
        </row>
        <row r="58">
          <cell r="S58">
            <v>1467</v>
          </cell>
        </row>
        <row r="59">
          <cell r="S59">
            <v>277</v>
          </cell>
        </row>
        <row r="65">
          <cell r="S65">
            <v>1687</v>
          </cell>
        </row>
        <row r="68">
          <cell r="S68">
            <v>2339</v>
          </cell>
        </row>
        <row r="73">
          <cell r="S73">
            <v>1432</v>
          </cell>
        </row>
        <row r="76">
          <cell r="S76">
            <v>3319</v>
          </cell>
        </row>
        <row r="84">
          <cell r="S84">
            <v>705</v>
          </cell>
        </row>
        <row r="87">
          <cell r="S87">
            <v>1516</v>
          </cell>
        </row>
        <row r="90">
          <cell r="S90">
            <v>115</v>
          </cell>
        </row>
        <row r="93">
          <cell r="S93">
            <v>2853</v>
          </cell>
        </row>
        <row r="97">
          <cell r="S97">
            <v>1365</v>
          </cell>
        </row>
        <row r="103">
          <cell r="S103">
            <v>1051</v>
          </cell>
        </row>
        <row r="110">
          <cell r="S110">
            <v>2132</v>
          </cell>
        </row>
        <row r="112">
          <cell r="S112">
            <v>31523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7"/>
      <sheetName val="November 2017"/>
      <sheetName val="October 2017"/>
      <sheetName val="September 2017"/>
      <sheetName val="August 2017"/>
      <sheetName val="July 2017"/>
      <sheetName val="June 2017"/>
      <sheetName val="May 2017"/>
      <sheetName val="April 2017"/>
      <sheetName val="March 2017"/>
      <sheetName val="February 2017"/>
      <sheetName val="January 2017"/>
    </sheetNames>
    <sheetDataSet>
      <sheetData sheetId="0">
        <row r="7">
          <cell r="W7">
            <v>25340</v>
          </cell>
        </row>
        <row r="9">
          <cell r="W9">
            <v>7629</v>
          </cell>
        </row>
        <row r="11">
          <cell r="W11">
            <v>17443</v>
          </cell>
        </row>
        <row r="13">
          <cell r="W13">
            <v>114</v>
          </cell>
        </row>
        <row r="15">
          <cell r="W15">
            <v>7736</v>
          </cell>
        </row>
        <row r="16">
          <cell r="W16">
            <v>2369</v>
          </cell>
        </row>
        <row r="17">
          <cell r="W17">
            <v>694</v>
          </cell>
        </row>
        <row r="18">
          <cell r="W18">
            <v>110</v>
          </cell>
        </row>
        <row r="19">
          <cell r="W19">
            <v>151</v>
          </cell>
        </row>
        <row r="20">
          <cell r="W20">
            <v>10799</v>
          </cell>
        </row>
      </sheetData>
      <sheetData sheetId="1">
        <row r="7">
          <cell r="W7">
            <v>25232</v>
          </cell>
        </row>
        <row r="9">
          <cell r="W9">
            <v>7324</v>
          </cell>
        </row>
        <row r="11">
          <cell r="W11">
            <v>17645</v>
          </cell>
        </row>
        <row r="13">
          <cell r="W13">
            <v>123</v>
          </cell>
        </row>
        <row r="15">
          <cell r="W15">
            <v>7796</v>
          </cell>
        </row>
        <row r="16">
          <cell r="W16">
            <v>2347</v>
          </cell>
        </row>
        <row r="17">
          <cell r="W17">
            <v>703</v>
          </cell>
        </row>
        <row r="18">
          <cell r="W18">
            <v>290</v>
          </cell>
        </row>
        <row r="19">
          <cell r="W19">
            <v>176</v>
          </cell>
        </row>
        <row r="20">
          <cell r="W20">
            <v>10846</v>
          </cell>
        </row>
      </sheetData>
      <sheetData sheetId="2">
        <row r="7">
          <cell r="W7">
            <v>25615</v>
          </cell>
        </row>
        <row r="9">
          <cell r="W9">
            <v>7564</v>
          </cell>
        </row>
        <row r="11">
          <cell r="W11">
            <v>17825</v>
          </cell>
        </row>
        <row r="13">
          <cell r="W13">
            <v>126</v>
          </cell>
        </row>
        <row r="15">
          <cell r="W15">
            <v>7765</v>
          </cell>
        </row>
        <row r="16">
          <cell r="W16">
            <v>2307</v>
          </cell>
        </row>
        <row r="17">
          <cell r="W17">
            <v>719</v>
          </cell>
        </row>
        <row r="18">
          <cell r="W18">
            <v>298</v>
          </cell>
        </row>
        <row r="19">
          <cell r="W19">
            <v>283</v>
          </cell>
        </row>
        <row r="20">
          <cell r="W20">
            <v>10791</v>
          </cell>
        </row>
      </sheetData>
      <sheetData sheetId="3">
        <row r="7">
          <cell r="W7">
            <v>25590</v>
          </cell>
        </row>
        <row r="9">
          <cell r="W9">
            <v>7797</v>
          </cell>
        </row>
        <row r="11">
          <cell r="W11">
            <v>17535</v>
          </cell>
        </row>
        <row r="13">
          <cell r="W13">
            <v>123</v>
          </cell>
        </row>
        <row r="15">
          <cell r="W15">
            <v>7668</v>
          </cell>
        </row>
        <row r="16">
          <cell r="W16">
            <v>2376</v>
          </cell>
        </row>
        <row r="17">
          <cell r="W17">
            <v>722</v>
          </cell>
        </row>
        <row r="18">
          <cell r="W18">
            <v>101</v>
          </cell>
        </row>
        <row r="19">
          <cell r="W19">
            <v>207</v>
          </cell>
        </row>
        <row r="20">
          <cell r="W20">
            <v>10766</v>
          </cell>
        </row>
      </sheetData>
      <sheetData sheetId="4">
        <row r="7">
          <cell r="W7">
            <v>25550</v>
          </cell>
        </row>
        <row r="9">
          <cell r="W9">
            <v>7595</v>
          </cell>
        </row>
        <row r="11">
          <cell r="W11">
            <v>17732</v>
          </cell>
        </row>
        <row r="13">
          <cell r="W13">
            <v>127</v>
          </cell>
        </row>
        <row r="15">
          <cell r="W15">
            <v>7820</v>
          </cell>
        </row>
        <row r="16">
          <cell r="W16">
            <v>2426</v>
          </cell>
        </row>
        <row r="17">
          <cell r="W17">
            <v>771</v>
          </cell>
        </row>
        <row r="18">
          <cell r="W18">
            <v>252</v>
          </cell>
        </row>
        <row r="19">
          <cell r="W19">
            <v>155</v>
          </cell>
        </row>
        <row r="20">
          <cell r="W20">
            <v>11017</v>
          </cell>
        </row>
      </sheetData>
      <sheetData sheetId="5">
        <row r="7">
          <cell r="W7">
            <v>25423</v>
          </cell>
        </row>
        <row r="9">
          <cell r="W9">
            <v>7786</v>
          </cell>
        </row>
        <row r="11">
          <cell r="W11">
            <v>17385</v>
          </cell>
        </row>
        <row r="13">
          <cell r="W13">
            <v>128</v>
          </cell>
        </row>
        <row r="15">
          <cell r="W15">
            <v>7731</v>
          </cell>
        </row>
        <row r="16">
          <cell r="W16">
            <v>2433</v>
          </cell>
        </row>
        <row r="17">
          <cell r="W17">
            <v>766</v>
          </cell>
        </row>
        <row r="18">
          <cell r="W18">
            <v>198</v>
          </cell>
        </row>
        <row r="19">
          <cell r="W19">
            <v>145</v>
          </cell>
        </row>
        <row r="20">
          <cell r="W20">
            <v>10930</v>
          </cell>
        </row>
      </sheetData>
      <sheetData sheetId="6">
        <row r="7">
          <cell r="W7">
            <v>25418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18"/>
      <sheetName val="April 2018"/>
      <sheetName val="March 2018"/>
      <sheetName val="February 2018"/>
      <sheetName val="January 2018"/>
      <sheetName val="Template"/>
    </sheetNames>
    <sheetDataSet>
      <sheetData sheetId="0">
        <row r="6">
          <cell r="K6">
            <v>1245</v>
          </cell>
          <cell r="W6">
            <v>25277</v>
          </cell>
        </row>
        <row r="8">
          <cell r="K8">
            <v>786</v>
          </cell>
          <cell r="W8">
            <v>7478</v>
          </cell>
        </row>
        <row r="10">
          <cell r="K10">
            <v>459</v>
          </cell>
          <cell r="W10">
            <v>17589</v>
          </cell>
        </row>
        <row r="12">
          <cell r="W12">
            <v>85</v>
          </cell>
        </row>
        <row r="14">
          <cell r="K14">
            <v>323</v>
          </cell>
          <cell r="W14">
            <v>7905</v>
          </cell>
        </row>
        <row r="15">
          <cell r="W15">
            <v>2273</v>
          </cell>
        </row>
        <row r="16">
          <cell r="W16">
            <v>664</v>
          </cell>
        </row>
        <row r="17">
          <cell r="W17">
            <v>197</v>
          </cell>
        </row>
        <row r="18">
          <cell r="W18">
            <v>202</v>
          </cell>
        </row>
        <row r="19">
          <cell r="K19">
            <v>323</v>
          </cell>
          <cell r="W19">
            <v>10842</v>
          </cell>
        </row>
      </sheetData>
      <sheetData sheetId="1">
        <row r="6">
          <cell r="K6">
            <v>1269</v>
          </cell>
          <cell r="W6">
            <v>25103</v>
          </cell>
        </row>
        <row r="8">
          <cell r="K8">
            <v>798</v>
          </cell>
          <cell r="W8">
            <v>7382</v>
          </cell>
        </row>
        <row r="10">
          <cell r="K10">
            <v>471</v>
          </cell>
          <cell r="W10">
            <v>17515</v>
          </cell>
        </row>
        <row r="12">
          <cell r="W12">
            <v>91</v>
          </cell>
        </row>
        <row r="14">
          <cell r="K14">
            <v>308</v>
          </cell>
          <cell r="W14">
            <v>7871</v>
          </cell>
        </row>
        <row r="15">
          <cell r="W15">
            <v>2305</v>
          </cell>
        </row>
        <row r="16">
          <cell r="W16">
            <v>660</v>
          </cell>
        </row>
        <row r="17">
          <cell r="W17">
            <v>198</v>
          </cell>
        </row>
        <row r="18">
          <cell r="W18">
            <v>174</v>
          </cell>
        </row>
        <row r="19">
          <cell r="K19">
            <v>308</v>
          </cell>
          <cell r="W19">
            <v>10836</v>
          </cell>
        </row>
      </sheetData>
      <sheetData sheetId="2"/>
      <sheetData sheetId="3">
        <row r="6">
          <cell r="K6">
            <v>1261</v>
          </cell>
          <cell r="W6">
            <v>25113</v>
          </cell>
        </row>
        <row r="8">
          <cell r="K8">
            <v>766</v>
          </cell>
          <cell r="W8">
            <v>7234</v>
          </cell>
        </row>
        <row r="10">
          <cell r="K10">
            <v>495</v>
          </cell>
          <cell r="W10">
            <v>17649</v>
          </cell>
        </row>
        <row r="12">
          <cell r="W12">
            <v>88</v>
          </cell>
        </row>
        <row r="14">
          <cell r="K14">
            <v>296</v>
          </cell>
          <cell r="W14">
            <v>7817</v>
          </cell>
        </row>
        <row r="15">
          <cell r="W15">
            <v>2322</v>
          </cell>
        </row>
        <row r="16">
          <cell r="W16">
            <v>686</v>
          </cell>
        </row>
        <row r="17">
          <cell r="W17">
            <v>281</v>
          </cell>
        </row>
        <row r="18">
          <cell r="W18">
            <v>213</v>
          </cell>
        </row>
        <row r="19">
          <cell r="K19">
            <v>296</v>
          </cell>
          <cell r="W19">
            <v>10825</v>
          </cell>
        </row>
      </sheetData>
      <sheetData sheetId="4">
        <row r="6">
          <cell r="W6">
            <v>25280</v>
          </cell>
        </row>
        <row r="8">
          <cell r="W8">
            <v>7419</v>
          </cell>
        </row>
        <row r="10">
          <cell r="W10">
            <v>17589</v>
          </cell>
        </row>
        <row r="12">
          <cell r="W12">
            <v>102</v>
          </cell>
        </row>
        <row r="14">
          <cell r="W14">
            <v>7939</v>
          </cell>
        </row>
        <row r="15">
          <cell r="W15">
            <v>2330</v>
          </cell>
        </row>
        <row r="16">
          <cell r="W16">
            <v>696</v>
          </cell>
        </row>
        <row r="17">
          <cell r="W17">
            <v>221</v>
          </cell>
        </row>
        <row r="18">
          <cell r="W18">
            <v>209</v>
          </cell>
        </row>
        <row r="19">
          <cell r="W19">
            <v>10965</v>
          </cell>
        </row>
      </sheetData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18"/>
      <sheetName val="May 2018"/>
      <sheetName val="April 2018"/>
      <sheetName val="March 2018"/>
      <sheetName val="February 2018"/>
      <sheetName val="January 2018"/>
      <sheetName val="Template"/>
    </sheetNames>
    <sheetDataSet>
      <sheetData sheetId="0">
        <row r="6">
          <cell r="K6">
            <v>1286</v>
          </cell>
          <cell r="W6">
            <v>25306</v>
          </cell>
        </row>
        <row r="8">
          <cell r="K8">
            <v>788</v>
          </cell>
          <cell r="W8">
            <v>7627</v>
          </cell>
        </row>
        <row r="10">
          <cell r="K10">
            <v>498</v>
          </cell>
          <cell r="W10">
            <v>17474</v>
          </cell>
        </row>
        <row r="12">
          <cell r="W12">
            <v>94</v>
          </cell>
        </row>
        <row r="14">
          <cell r="K14">
            <v>334</v>
          </cell>
          <cell r="W14">
            <v>7835</v>
          </cell>
        </row>
        <row r="15">
          <cell r="W15">
            <v>2348</v>
          </cell>
        </row>
        <row r="16">
          <cell r="W16">
            <v>655</v>
          </cell>
        </row>
        <row r="17">
          <cell r="W17">
            <v>220</v>
          </cell>
        </row>
        <row r="18">
          <cell r="W18">
            <v>203</v>
          </cell>
        </row>
        <row r="19">
          <cell r="K19">
            <v>334</v>
          </cell>
          <cell r="W19">
            <v>10838</v>
          </cell>
        </row>
      </sheetData>
      <sheetData sheetId="1"/>
      <sheetData sheetId="2"/>
      <sheetData sheetId="3">
        <row r="6">
          <cell r="K6">
            <v>1215</v>
          </cell>
          <cell r="W6">
            <v>25093</v>
          </cell>
        </row>
        <row r="8">
          <cell r="K8">
            <v>783</v>
          </cell>
          <cell r="W8">
            <v>7321</v>
          </cell>
        </row>
        <row r="10">
          <cell r="K10">
            <v>432</v>
          </cell>
          <cell r="W10">
            <v>17588</v>
          </cell>
        </row>
        <row r="12">
          <cell r="W12">
            <v>93</v>
          </cell>
        </row>
        <row r="14">
          <cell r="K14">
            <v>284</v>
          </cell>
          <cell r="W14">
            <v>7871</v>
          </cell>
        </row>
        <row r="15">
          <cell r="W15">
            <v>2271</v>
          </cell>
        </row>
        <row r="16">
          <cell r="W16">
            <v>676</v>
          </cell>
        </row>
        <row r="17">
          <cell r="W17">
            <v>226</v>
          </cell>
        </row>
        <row r="18">
          <cell r="W18">
            <v>193</v>
          </cell>
        </row>
        <row r="19">
          <cell r="K19">
            <v>284</v>
          </cell>
          <cell r="W19">
            <v>10818</v>
          </cell>
        </row>
      </sheetData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7"/>
      <sheetName val="November 2017"/>
      <sheetName val="October 2017"/>
      <sheetName val="September 2017"/>
      <sheetName val="August 2017"/>
      <sheetName val="July 2017"/>
      <sheetName val="June 2017"/>
      <sheetName val="May 2017"/>
      <sheetName val="April 2017"/>
      <sheetName val="March 2017"/>
      <sheetName val="February 2017"/>
      <sheetName val="January 2017"/>
    </sheetNames>
    <sheetDataSet>
      <sheetData sheetId="0"/>
      <sheetData sheetId="1"/>
      <sheetData sheetId="2"/>
      <sheetData sheetId="3">
        <row r="19">
          <cell r="W19">
            <v>207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40</v>
          </cell>
        </row>
        <row r="44">
          <cell r="G44">
            <v>1040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36</v>
          </cell>
        </row>
        <row r="44">
          <cell r="G44">
            <v>1058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41</v>
          </cell>
        </row>
        <row r="44">
          <cell r="G44">
            <v>1064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1713</v>
          </cell>
        </row>
        <row r="112">
          <cell r="S112">
            <v>32831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38</v>
          </cell>
        </row>
        <row r="44">
          <cell r="G44">
            <v>1004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39</v>
          </cell>
        </row>
        <row r="44">
          <cell r="G44">
            <v>1022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46</v>
          </cell>
        </row>
        <row r="44">
          <cell r="G44">
            <v>1085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46</v>
          </cell>
        </row>
        <row r="44">
          <cell r="G44">
            <v>1072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51</v>
          </cell>
        </row>
        <row r="7">
          <cell r="C7">
            <v>40</v>
          </cell>
        </row>
        <row r="8">
          <cell r="G8">
            <v>115</v>
          </cell>
        </row>
        <row r="10">
          <cell r="G10">
            <v>136</v>
          </cell>
        </row>
        <row r="14">
          <cell r="C14">
            <v>31</v>
          </cell>
          <cell r="G14">
            <v>32</v>
          </cell>
        </row>
        <row r="16">
          <cell r="G16">
            <v>45</v>
          </cell>
        </row>
        <row r="22">
          <cell r="C22">
            <v>8</v>
          </cell>
        </row>
        <row r="23">
          <cell r="G23">
            <v>36</v>
          </cell>
        </row>
        <row r="25">
          <cell r="G25">
            <v>47</v>
          </cell>
        </row>
        <row r="26">
          <cell r="C26">
            <v>28</v>
          </cell>
        </row>
        <row r="27">
          <cell r="G27">
            <v>24</v>
          </cell>
        </row>
        <row r="29">
          <cell r="G29">
            <v>162</v>
          </cell>
        </row>
        <row r="32">
          <cell r="C32">
            <v>65</v>
          </cell>
          <cell r="G32">
            <v>53</v>
          </cell>
        </row>
        <row r="35">
          <cell r="C35">
            <v>65</v>
          </cell>
        </row>
        <row r="37">
          <cell r="G37">
            <v>23</v>
          </cell>
        </row>
        <row r="40">
          <cell r="C40">
            <v>39</v>
          </cell>
        </row>
        <row r="43">
          <cell r="G43">
            <v>22</v>
          </cell>
        </row>
        <row r="44">
          <cell r="G44">
            <v>1054</v>
          </cell>
        </row>
        <row r="47">
          <cell r="C47">
            <v>32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 refreshError="1">
        <row r="4">
          <cell r="G4">
            <v>52</v>
          </cell>
        </row>
        <row r="7">
          <cell r="C7">
            <v>51</v>
          </cell>
        </row>
        <row r="8">
          <cell r="G8">
            <v>118</v>
          </cell>
        </row>
        <row r="10">
          <cell r="G10">
            <v>141</v>
          </cell>
        </row>
        <row r="14">
          <cell r="C14">
            <v>32</v>
          </cell>
          <cell r="G14">
            <v>31</v>
          </cell>
        </row>
        <row r="16">
          <cell r="G16">
            <v>38</v>
          </cell>
        </row>
        <row r="22">
          <cell r="C22">
            <v>9</v>
          </cell>
        </row>
        <row r="23">
          <cell r="G23">
            <v>37</v>
          </cell>
        </row>
        <row r="25">
          <cell r="G25">
            <v>33</v>
          </cell>
        </row>
        <row r="26">
          <cell r="C26">
            <v>27</v>
          </cell>
        </row>
        <row r="27">
          <cell r="G27">
            <v>23</v>
          </cell>
        </row>
        <row r="29">
          <cell r="G29">
            <v>150</v>
          </cell>
        </row>
        <row r="32">
          <cell r="C32">
            <v>59</v>
          </cell>
          <cell r="G32">
            <v>56</v>
          </cell>
        </row>
        <row r="35">
          <cell r="C35">
            <v>72</v>
          </cell>
        </row>
        <row r="37">
          <cell r="G37">
            <v>23</v>
          </cell>
        </row>
        <row r="40">
          <cell r="C40">
            <v>43</v>
          </cell>
        </row>
        <row r="43">
          <cell r="G43">
            <v>17</v>
          </cell>
        </row>
        <row r="44">
          <cell r="G44">
            <v>1040</v>
          </cell>
        </row>
        <row r="47">
          <cell r="C47">
            <v>28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53</v>
          </cell>
        </row>
        <row r="7">
          <cell r="C7">
            <v>49</v>
          </cell>
        </row>
        <row r="8">
          <cell r="G8">
            <v>122</v>
          </cell>
        </row>
        <row r="10">
          <cell r="G10">
            <v>147</v>
          </cell>
        </row>
        <row r="14">
          <cell r="C14">
            <v>31</v>
          </cell>
          <cell r="G14">
            <v>33</v>
          </cell>
        </row>
        <row r="16">
          <cell r="G16">
            <v>42</v>
          </cell>
        </row>
        <row r="22">
          <cell r="C22">
            <v>9</v>
          </cell>
        </row>
        <row r="23">
          <cell r="G23">
            <v>32</v>
          </cell>
        </row>
        <row r="25">
          <cell r="G25">
            <v>42</v>
          </cell>
        </row>
        <row r="26">
          <cell r="C26">
            <v>25</v>
          </cell>
        </row>
        <row r="27">
          <cell r="G27">
            <v>24</v>
          </cell>
        </row>
        <row r="29">
          <cell r="G29">
            <v>150</v>
          </cell>
        </row>
        <row r="32">
          <cell r="C32">
            <v>68</v>
          </cell>
          <cell r="G32">
            <v>68</v>
          </cell>
        </row>
        <row r="35">
          <cell r="C35">
            <v>64</v>
          </cell>
        </row>
        <row r="37">
          <cell r="G37">
            <v>22</v>
          </cell>
        </row>
        <row r="40">
          <cell r="C40">
            <v>39</v>
          </cell>
        </row>
        <row r="43">
          <cell r="G43">
            <v>18</v>
          </cell>
        </row>
        <row r="44">
          <cell r="G44">
            <v>1067</v>
          </cell>
        </row>
        <row r="47">
          <cell r="C47">
            <v>29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55</v>
          </cell>
        </row>
        <row r="7">
          <cell r="C7">
            <v>46</v>
          </cell>
        </row>
        <row r="8">
          <cell r="G8">
            <v>133</v>
          </cell>
        </row>
        <row r="10">
          <cell r="G10">
            <v>142</v>
          </cell>
        </row>
        <row r="14">
          <cell r="C14">
            <v>33</v>
          </cell>
          <cell r="G14">
            <v>31</v>
          </cell>
        </row>
        <row r="16">
          <cell r="G16">
            <v>32</v>
          </cell>
        </row>
        <row r="22">
          <cell r="C22">
            <v>2</v>
          </cell>
        </row>
        <row r="23">
          <cell r="G23">
            <v>32</v>
          </cell>
        </row>
        <row r="25">
          <cell r="G25">
            <v>43</v>
          </cell>
        </row>
        <row r="26">
          <cell r="C26">
            <v>19</v>
          </cell>
        </row>
        <row r="27">
          <cell r="G27">
            <v>26</v>
          </cell>
        </row>
        <row r="29">
          <cell r="G29">
            <v>158</v>
          </cell>
        </row>
        <row r="32">
          <cell r="C32">
            <v>54</v>
          </cell>
          <cell r="G32">
            <v>79</v>
          </cell>
        </row>
        <row r="35">
          <cell r="C35">
            <v>61</v>
          </cell>
        </row>
        <row r="37">
          <cell r="G37">
            <v>17</v>
          </cell>
        </row>
        <row r="40">
          <cell r="C40">
            <v>47</v>
          </cell>
        </row>
        <row r="43">
          <cell r="G43">
            <v>21</v>
          </cell>
        </row>
        <row r="44">
          <cell r="G44">
            <v>1055</v>
          </cell>
        </row>
        <row r="47">
          <cell r="C47">
            <v>24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60</v>
          </cell>
        </row>
        <row r="7">
          <cell r="C7">
            <v>37</v>
          </cell>
        </row>
        <row r="8">
          <cell r="G8">
            <v>135</v>
          </cell>
        </row>
        <row r="10">
          <cell r="G10">
            <v>147</v>
          </cell>
        </row>
        <row r="14">
          <cell r="C14">
            <v>9</v>
          </cell>
          <cell r="G14">
            <v>27</v>
          </cell>
        </row>
        <row r="16">
          <cell r="G16">
            <v>29</v>
          </cell>
        </row>
        <row r="22">
          <cell r="C22">
            <v>2</v>
          </cell>
        </row>
        <row r="23">
          <cell r="G23">
            <v>35</v>
          </cell>
        </row>
        <row r="25">
          <cell r="G25">
            <v>29</v>
          </cell>
        </row>
        <row r="26">
          <cell r="C26">
            <v>22</v>
          </cell>
        </row>
        <row r="27">
          <cell r="G27">
            <v>25</v>
          </cell>
        </row>
        <row r="29">
          <cell r="G29">
            <v>160</v>
          </cell>
        </row>
        <row r="32">
          <cell r="C32">
            <v>26</v>
          </cell>
          <cell r="G32">
            <v>85</v>
          </cell>
        </row>
        <row r="35">
          <cell r="C35">
            <v>68</v>
          </cell>
        </row>
        <row r="37">
          <cell r="G37">
            <v>26</v>
          </cell>
        </row>
        <row r="40">
          <cell r="C40">
            <v>43</v>
          </cell>
        </row>
        <row r="43">
          <cell r="G43">
            <v>16</v>
          </cell>
        </row>
        <row r="44">
          <cell r="G44">
            <v>1009</v>
          </cell>
        </row>
        <row r="47">
          <cell r="C47">
            <v>28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05.18"/>
      <sheetName val="1st Circuit County Sum 05.18"/>
      <sheetName val="Escambia 05.18"/>
      <sheetName val="Okaloosa 05.18"/>
      <sheetName val="Santa Rosa 05.18"/>
      <sheetName val="Walton 05.18"/>
      <sheetName val="1st Circuit Summary 04.18"/>
      <sheetName val="1st Circuit County Sum 04.18"/>
      <sheetName val="Escambia 04.18"/>
      <sheetName val="Okaloosa 04.18"/>
      <sheetName val="Santa Rosa 04.18"/>
      <sheetName val="Walton 04.18"/>
      <sheetName val="1st Circuit Summary 03.18"/>
      <sheetName val="1st Circuit County Sum 03.18"/>
      <sheetName val="Escambia 03.18"/>
      <sheetName val="Okaloosa 03.18"/>
      <sheetName val="Santa Rosa 03.18"/>
      <sheetName val="Walton 03.18"/>
      <sheetName val="1st Circuit Summary 02.18"/>
      <sheetName val="1st Circuit County Sum 02.18"/>
      <sheetName val="Escambia 02.18"/>
      <sheetName val="Okaloosa 02.18"/>
      <sheetName val="Santa Rosa 02.18"/>
      <sheetName val="Walton 02.18"/>
      <sheetName val="1st Circuit Summary 1.18"/>
      <sheetName val="1st Circuit County Sum 1.18"/>
      <sheetName val="Escambia 1.18"/>
      <sheetName val="Okaloosa 1.18"/>
      <sheetName val="Santa Rosa 1.18"/>
      <sheetName val="Walton 1.18"/>
    </sheetNames>
    <sheetDataSet>
      <sheetData sheetId="0">
        <row r="7">
          <cell r="B7">
            <v>1375</v>
          </cell>
        </row>
        <row r="9">
          <cell r="B9">
            <v>338</v>
          </cell>
        </row>
        <row r="16">
          <cell r="B16">
            <v>1037</v>
          </cell>
          <cell r="G16">
            <v>622</v>
          </cell>
          <cell r="H16">
            <v>477</v>
          </cell>
        </row>
        <row r="17">
          <cell r="G17">
            <v>145</v>
          </cell>
        </row>
        <row r="18">
          <cell r="H18">
            <v>19</v>
          </cell>
        </row>
        <row r="19">
          <cell r="H19">
            <v>16</v>
          </cell>
        </row>
        <row r="20">
          <cell r="H20">
            <v>16</v>
          </cell>
        </row>
        <row r="21">
          <cell r="G21">
            <v>641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1357</v>
          </cell>
        </row>
        <row r="9">
          <cell r="B9">
            <v>306</v>
          </cell>
        </row>
        <row r="16">
          <cell r="B16">
            <v>1051</v>
          </cell>
          <cell r="G16">
            <v>621</v>
          </cell>
          <cell r="H16">
            <v>485</v>
          </cell>
        </row>
        <row r="17">
          <cell r="G17">
            <v>136</v>
          </cell>
        </row>
        <row r="18">
          <cell r="H18">
            <v>18</v>
          </cell>
        </row>
        <row r="19">
          <cell r="H19">
            <v>16</v>
          </cell>
        </row>
        <row r="20">
          <cell r="H20">
            <v>13</v>
          </cell>
        </row>
        <row r="21">
          <cell r="G21">
            <v>639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1328</v>
          </cell>
        </row>
        <row r="9">
          <cell r="B9">
            <v>295</v>
          </cell>
        </row>
        <row r="16">
          <cell r="B16">
            <v>1033</v>
          </cell>
          <cell r="G16">
            <v>621</v>
          </cell>
          <cell r="H16">
            <v>474</v>
          </cell>
        </row>
        <row r="17">
          <cell r="G17">
            <v>147</v>
          </cell>
        </row>
        <row r="18">
          <cell r="H18">
            <v>20</v>
          </cell>
        </row>
        <row r="19">
          <cell r="H19">
            <v>17</v>
          </cell>
        </row>
        <row r="20">
          <cell r="H20">
            <v>19</v>
          </cell>
        </row>
        <row r="21">
          <cell r="G21">
            <v>641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1683</v>
          </cell>
        </row>
        <row r="112">
          <cell r="S112">
            <v>32759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06.18"/>
      <sheetName val="1st Circuit County Sum 06.18"/>
      <sheetName val="Escambia 06.18"/>
      <sheetName val="Okaloosa 06.18"/>
      <sheetName val="Santa Rosa 06.18"/>
      <sheetName val="Walton 06.18"/>
      <sheetName val="1st Circuit Summary 05.18"/>
      <sheetName val="1st Circuit County Sum 05.18"/>
      <sheetName val="Escambia 05.18"/>
      <sheetName val="Okaloosa 05.18"/>
      <sheetName val="Santa Rosa 05.18"/>
      <sheetName val="Walton 05.18"/>
      <sheetName val="1st Circuit Summary 04.18"/>
      <sheetName val="1st Circuit County Sum 04.18"/>
      <sheetName val="Escambia 04.18"/>
      <sheetName val="Okaloosa 04.18"/>
      <sheetName val="Santa Rosa 04.18"/>
      <sheetName val="Walton 04.18"/>
      <sheetName val="1st Circuit Summary 03.18"/>
      <sheetName val="1st Circuit County Sum 03.18"/>
      <sheetName val="Escambia 03.18"/>
      <sheetName val="Okaloosa 03.18"/>
      <sheetName val="Santa Rosa 03.18"/>
      <sheetName val="Walton 03.18"/>
      <sheetName val="1st Circuit Summary 02.18"/>
      <sheetName val="1st Circuit County Sum 02.18"/>
      <sheetName val="Escambia 02.18"/>
      <sheetName val="Okaloosa 02.18"/>
      <sheetName val="Santa Rosa 02.18"/>
      <sheetName val="Walton 02.18"/>
      <sheetName val="1st Circuit Summary 1.18"/>
      <sheetName val="1st Circuit County Sum 1.18"/>
      <sheetName val="Escambia 1.18"/>
      <sheetName val="Okaloosa 1.18"/>
      <sheetName val="Santa Rosa 1.18"/>
      <sheetName val="Walton 1.18"/>
    </sheetNames>
    <sheetDataSet>
      <sheetData sheetId="0">
        <row r="7">
          <cell r="B7">
            <v>1440</v>
          </cell>
        </row>
        <row r="9">
          <cell r="B9">
            <v>355</v>
          </cell>
        </row>
        <row r="16">
          <cell r="B16">
            <v>1085</v>
          </cell>
          <cell r="G16">
            <v>628</v>
          </cell>
          <cell r="H16">
            <v>480</v>
          </cell>
        </row>
        <row r="17">
          <cell r="G17">
            <v>148</v>
          </cell>
        </row>
        <row r="18">
          <cell r="H18">
            <v>19</v>
          </cell>
        </row>
        <row r="19">
          <cell r="H19">
            <v>21</v>
          </cell>
        </row>
        <row r="20">
          <cell r="H20">
            <v>21</v>
          </cell>
        </row>
        <row r="21">
          <cell r="G21">
            <v>647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1387</v>
          </cell>
        </row>
        <row r="9">
          <cell r="B9">
            <v>320</v>
          </cell>
        </row>
        <row r="16">
          <cell r="B16">
            <v>1067</v>
          </cell>
          <cell r="G16">
            <v>616</v>
          </cell>
          <cell r="H16">
            <v>487</v>
          </cell>
        </row>
        <row r="17">
          <cell r="G17">
            <v>129</v>
          </cell>
        </row>
        <row r="18">
          <cell r="H18">
            <v>19</v>
          </cell>
        </row>
        <row r="19">
          <cell r="H19">
            <v>12</v>
          </cell>
        </row>
        <row r="20">
          <cell r="H20">
            <v>0</v>
          </cell>
        </row>
        <row r="21">
          <cell r="G21">
            <v>635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05.18"/>
      <sheetName val="2nd Circuit County Sum 05.18"/>
      <sheetName val="Franklin 05.18"/>
      <sheetName val="Gadsden 05.18"/>
      <sheetName val="Jefferson 05.18"/>
      <sheetName val="Leon 05.18"/>
      <sheetName val="Liberty 05.18"/>
      <sheetName val="Wakulla 05.18"/>
      <sheetName val="2nd Circuit Summary 04.18"/>
      <sheetName val="2nd Circuit County Sum 04.18"/>
      <sheetName val="Franklin 04.18"/>
      <sheetName val="Gadsden 04.18"/>
      <sheetName val="Jefferson 04.18"/>
      <sheetName val="Leon 04.18"/>
      <sheetName val="Liberty 04.18"/>
      <sheetName val="Wakulla 04.18"/>
      <sheetName val="2nd Circuit Summary 03.18"/>
      <sheetName val="2nd Circuit County Sum 03.18"/>
      <sheetName val="Franklin 03.18"/>
      <sheetName val="Gadsden 03.18"/>
      <sheetName val="Jefferson 03.18"/>
      <sheetName val="Leon 03.18"/>
      <sheetName val="Liberty 03.18"/>
      <sheetName val="Wakulla 03.18"/>
      <sheetName val="2nd Circuit Summary 02.18"/>
      <sheetName val="2nd Circuit County Sum 02.18"/>
      <sheetName val="Franklin 02.18"/>
      <sheetName val="Gadsden 02.18"/>
      <sheetName val="Jefferson 02.18"/>
      <sheetName val="Leon 02.18"/>
      <sheetName val="Liberty 02.18"/>
      <sheetName val="Wakulla 02.18"/>
      <sheetName val="2nd Circuit Summary 1.18"/>
      <sheetName val="2nd Circuit County Sum 1.18"/>
      <sheetName val="Franklin 1.18"/>
      <sheetName val="Gadsden 1.18"/>
      <sheetName val="Jefferson 1.18"/>
      <sheetName val="Leon 1.18"/>
      <sheetName val="Liberty 1.18"/>
      <sheetName val="Wakulla 1.18"/>
    </sheetNames>
    <sheetDataSet>
      <sheetData sheetId="0">
        <row r="7">
          <cell r="B7">
            <v>444</v>
          </cell>
        </row>
        <row r="9">
          <cell r="B9">
            <v>17</v>
          </cell>
        </row>
        <row r="16">
          <cell r="B16">
            <v>427</v>
          </cell>
          <cell r="G16">
            <v>342</v>
          </cell>
          <cell r="H16">
            <v>265</v>
          </cell>
        </row>
        <row r="17">
          <cell r="G17">
            <v>77</v>
          </cell>
        </row>
        <row r="18">
          <cell r="H18">
            <v>4</v>
          </cell>
        </row>
        <row r="19">
          <cell r="H19">
            <v>2</v>
          </cell>
        </row>
        <row r="20">
          <cell r="H20">
            <v>10</v>
          </cell>
        </row>
        <row r="21">
          <cell r="G21">
            <v>346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456</v>
          </cell>
        </row>
        <row r="9">
          <cell r="B9">
            <v>17</v>
          </cell>
        </row>
        <row r="16">
          <cell r="B16">
            <v>439</v>
          </cell>
          <cell r="G16">
            <v>347</v>
          </cell>
          <cell r="H16">
            <v>260</v>
          </cell>
        </row>
        <row r="17">
          <cell r="G17">
            <v>87</v>
          </cell>
        </row>
        <row r="18">
          <cell r="H18">
            <v>3</v>
          </cell>
        </row>
        <row r="19">
          <cell r="H19">
            <v>13</v>
          </cell>
        </row>
        <row r="20">
          <cell r="H20">
            <v>7</v>
          </cell>
        </row>
        <row r="21">
          <cell r="G21">
            <v>350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454</v>
          </cell>
        </row>
        <row r="9">
          <cell r="B9">
            <v>18</v>
          </cell>
        </row>
        <row r="16">
          <cell r="B16">
            <v>436</v>
          </cell>
          <cell r="G16">
            <v>338</v>
          </cell>
          <cell r="H16">
            <v>256</v>
          </cell>
        </row>
        <row r="17">
          <cell r="G17">
            <v>82</v>
          </cell>
        </row>
        <row r="18">
          <cell r="H18">
            <v>3</v>
          </cell>
        </row>
        <row r="19">
          <cell r="H19">
            <v>11</v>
          </cell>
        </row>
        <row r="20">
          <cell r="H20">
            <v>5</v>
          </cell>
        </row>
        <row r="21">
          <cell r="G21">
            <v>341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06.18"/>
      <sheetName val="2nd Circuit County Sum 06.18"/>
      <sheetName val="Franklin 06.18"/>
      <sheetName val="Gadsden 06.18"/>
      <sheetName val="Jefferson 06.18"/>
      <sheetName val="Leon 06.18"/>
      <sheetName val="Liberty 06.18"/>
      <sheetName val="Wakulla 06.18"/>
      <sheetName val="2nd Circuit Summary 05.18"/>
      <sheetName val="2nd Circuit County Sum 05.18"/>
      <sheetName val="Franklin 05.18"/>
      <sheetName val="Gadsden 05.18"/>
      <sheetName val="Jefferson 05.18"/>
      <sheetName val="Leon 05.18"/>
      <sheetName val="Liberty 05.18"/>
      <sheetName val="Wakulla 05.18"/>
      <sheetName val="2nd Circuit Summary 04.18"/>
      <sheetName val="2nd Circuit County Sum 04.18"/>
      <sheetName val="Franklin 04.18"/>
      <sheetName val="Gadsden 04.18"/>
      <sheetName val="Jefferson 04.18"/>
      <sheetName val="Leon 04.18"/>
      <sheetName val="Liberty 04.18"/>
      <sheetName val="Wakulla 04.18"/>
      <sheetName val="2nd Circuit Summary 03.18"/>
      <sheetName val="2nd Circuit County Sum 03.18"/>
      <sheetName val="Franklin 03.18"/>
      <sheetName val="Gadsden 03.18"/>
      <sheetName val="Jefferson 03.18"/>
      <sheetName val="Leon 03.18"/>
      <sheetName val="Liberty 03.18"/>
      <sheetName val="Wakulla 03.18"/>
      <sheetName val="2nd Circuit Summary 02.18"/>
      <sheetName val="2nd Circuit County Sum 02.18"/>
      <sheetName val="Franklin 02.18"/>
      <sheetName val="Gadsden 02.18"/>
      <sheetName val="Jefferson 02.18"/>
      <sheetName val="Leon 02.18"/>
      <sheetName val="Liberty 02.18"/>
      <sheetName val="Wakulla 02.18"/>
      <sheetName val="2nd Circuit Summary 1.18"/>
      <sheetName val="2nd Circuit County Sum 1.18"/>
      <sheetName val="Franklin 1.18"/>
      <sheetName val="Gadsden 1.18"/>
      <sheetName val="Jefferson 1.18"/>
      <sheetName val="Leon 1.18"/>
      <sheetName val="Liberty 1.18"/>
      <sheetName val="Wakulla 1.18"/>
    </sheetNames>
    <sheetDataSet>
      <sheetData sheetId="0">
        <row r="7">
          <cell r="B7">
            <v>455</v>
          </cell>
        </row>
        <row r="9">
          <cell r="B9">
            <v>10</v>
          </cell>
        </row>
        <row r="16">
          <cell r="B16">
            <v>445</v>
          </cell>
          <cell r="G16">
            <v>337</v>
          </cell>
          <cell r="H16">
            <v>268</v>
          </cell>
        </row>
        <row r="17">
          <cell r="G17">
            <v>69</v>
          </cell>
        </row>
        <row r="18">
          <cell r="H18">
            <v>4</v>
          </cell>
        </row>
        <row r="19">
          <cell r="H19">
            <v>8</v>
          </cell>
        </row>
        <row r="20">
          <cell r="H20">
            <v>11</v>
          </cell>
        </row>
        <row r="21">
          <cell r="G21">
            <v>341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448</v>
          </cell>
        </row>
        <row r="9">
          <cell r="B9">
            <v>24</v>
          </cell>
        </row>
        <row r="16">
          <cell r="B16">
            <v>423</v>
          </cell>
          <cell r="G16">
            <v>342</v>
          </cell>
          <cell r="H16">
            <v>251</v>
          </cell>
        </row>
        <row r="17">
          <cell r="G17">
            <v>91</v>
          </cell>
        </row>
        <row r="18">
          <cell r="H18">
            <v>3</v>
          </cell>
        </row>
        <row r="19">
          <cell r="H19">
            <v>10</v>
          </cell>
        </row>
        <row r="20">
          <cell r="H20">
            <v>6</v>
          </cell>
        </row>
        <row r="21">
          <cell r="G21">
            <v>345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05.18"/>
      <sheetName val="3rd Circuit County Sum 05.18"/>
      <sheetName val="Columbia 05.18"/>
      <sheetName val="Dixie 05.18"/>
      <sheetName val="Hamilton 05.18"/>
      <sheetName val="Lafayette 05.18"/>
      <sheetName val="Madison 05.18"/>
      <sheetName val="Suwannee 05.18"/>
      <sheetName val="Taylor 05.18"/>
      <sheetName val="3rd Circuit Summary 04.18"/>
      <sheetName val="3rd Circuit County Sum 04.18"/>
      <sheetName val="Columbia 04.18"/>
      <sheetName val="Dixie 04.18"/>
      <sheetName val="Hamilton 04.18"/>
      <sheetName val="Lafayette 04.18"/>
      <sheetName val="Madison 04.18"/>
      <sheetName val="Suwannee 04.18"/>
      <sheetName val="Taylor 04.18"/>
      <sheetName val="3rd Circuit Summary 03.18"/>
      <sheetName val="3rd Circuit County Sum 03.18"/>
      <sheetName val="Columbia 03.18"/>
      <sheetName val="Dixie 03.18"/>
      <sheetName val="Hamilton 03.18"/>
      <sheetName val="Lafayette 03.18"/>
      <sheetName val="Madison 03.18"/>
      <sheetName val="Suwannee 03.18"/>
      <sheetName val="Taylor 03.18"/>
      <sheetName val="3rd Circuit Summary 02.18"/>
      <sheetName val="3rd Circuit County Sum 02.18"/>
      <sheetName val="Columbia 02.18"/>
      <sheetName val="Dixie 02.18"/>
      <sheetName val="Hamilton 02.18"/>
      <sheetName val="Lafayette 02.18"/>
      <sheetName val="Madison 02.18"/>
      <sheetName val="Suwannee 02.18"/>
      <sheetName val="Taylor 02.18"/>
      <sheetName val="3rd Circuit Summary 1.18"/>
      <sheetName val="3rd Circuit County Sum 1.18"/>
      <sheetName val="Columbia 1.18"/>
      <sheetName val="Dixie 1.18"/>
      <sheetName val="Hamilton 1.18"/>
      <sheetName val="Lafayette 1.18"/>
      <sheetName val="Madison 1.18"/>
      <sheetName val="Suwannee 1.18"/>
      <sheetName val="Taylor 1.18"/>
    </sheetNames>
    <sheetDataSet>
      <sheetData sheetId="0">
        <row r="7">
          <cell r="B7">
            <v>494</v>
          </cell>
        </row>
        <row r="9">
          <cell r="B9">
            <v>198</v>
          </cell>
        </row>
        <row r="16">
          <cell r="B16">
            <v>293</v>
          </cell>
          <cell r="G16">
            <v>139</v>
          </cell>
          <cell r="H16">
            <v>115</v>
          </cell>
        </row>
        <row r="17">
          <cell r="G17">
            <v>24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7</v>
          </cell>
        </row>
        <row r="21">
          <cell r="G21">
            <v>166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496</v>
          </cell>
        </row>
        <row r="9">
          <cell r="B9">
            <v>233</v>
          </cell>
        </row>
        <row r="16">
          <cell r="B16">
            <v>257</v>
          </cell>
          <cell r="G16">
            <v>141</v>
          </cell>
          <cell r="H16">
            <v>112</v>
          </cell>
        </row>
        <row r="17">
          <cell r="G17">
            <v>29</v>
          </cell>
        </row>
        <row r="18">
          <cell r="H18">
            <v>27</v>
          </cell>
        </row>
        <row r="19">
          <cell r="H19">
            <v>4</v>
          </cell>
        </row>
        <row r="21">
          <cell r="G21">
            <v>168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B7">
            <v>461</v>
          </cell>
        </row>
        <row r="9">
          <cell r="B9">
            <v>198</v>
          </cell>
        </row>
        <row r="16">
          <cell r="B16">
            <v>263</v>
          </cell>
          <cell r="G16">
            <v>139</v>
          </cell>
          <cell r="H16">
            <v>112</v>
          </cell>
        </row>
        <row r="17">
          <cell r="G17">
            <v>27</v>
          </cell>
        </row>
        <row r="18">
          <cell r="H18">
            <v>27</v>
          </cell>
        </row>
        <row r="19">
          <cell r="H19">
            <v>1</v>
          </cell>
        </row>
        <row r="20">
          <cell r="H20">
            <v>0</v>
          </cell>
        </row>
        <row r="21">
          <cell r="G21">
            <v>166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06.18"/>
      <sheetName val="3rd Circuit County Sum 06.18"/>
      <sheetName val="Columbia 06.18"/>
      <sheetName val="Dixie 06.18"/>
      <sheetName val="Hamilton 06.18"/>
      <sheetName val="Lafayette 06.18"/>
      <sheetName val="Madison 06.18"/>
      <sheetName val="Suwannee 06.18"/>
      <sheetName val="Taylor 06.18"/>
      <sheetName val="3rd Circuit Summary 05.18"/>
      <sheetName val="3rd Circuit County Sum 05.18"/>
      <sheetName val="Columbia 05.18"/>
      <sheetName val="Dixie 05.18"/>
      <sheetName val="Hamilton 05.18"/>
      <sheetName val="Lafayette 05.18"/>
      <sheetName val="Madison 05.18"/>
      <sheetName val="Suwannee 05.18"/>
      <sheetName val="Taylor 05.18"/>
      <sheetName val="3rd Circuit Summary 04.18"/>
      <sheetName val="3rd Circuit County Sum 04.18"/>
      <sheetName val="Columbia 04.18"/>
      <sheetName val="Dixie 04.18"/>
      <sheetName val="Hamilton 04.18"/>
      <sheetName val="Lafayette 04.18"/>
      <sheetName val="Madison 04.18"/>
      <sheetName val="Suwannee 04.18"/>
      <sheetName val="Taylor 04.18"/>
      <sheetName val="3rd Circuit Summary 03.18"/>
      <sheetName val="3rd Circuit County Sum 03.18"/>
      <sheetName val="Columbia 03.18"/>
      <sheetName val="Dixie 03.18"/>
      <sheetName val="Hamilton 03.18"/>
      <sheetName val="Lafayette 03.18"/>
      <sheetName val="Madison 03.18"/>
      <sheetName val="Suwannee 03.18"/>
      <sheetName val="Taylor 03.18"/>
      <sheetName val="3rd Circuit Summary 02.18"/>
      <sheetName val="3rd Circuit County Sum 02.18"/>
      <sheetName val="Columbia 02.18"/>
      <sheetName val="Dixie 02.18"/>
      <sheetName val="Hamilton 02.18"/>
      <sheetName val="Lafayette 02.18"/>
      <sheetName val="Madison 02.18"/>
      <sheetName val="Suwannee 02.18"/>
      <sheetName val="Taylor 02.18"/>
      <sheetName val="3rd Circuit Summary 1.18"/>
      <sheetName val="3rd Circuit County Sum 1.18"/>
      <sheetName val="Columbia 1.18"/>
      <sheetName val="Dixie 1.18"/>
      <sheetName val="Hamilton 1.18"/>
      <sheetName val="Lafayette 1.18"/>
      <sheetName val="Madison 1.18"/>
      <sheetName val="Suwannee 1.18"/>
      <sheetName val="Taylor 1.18"/>
    </sheetNames>
    <sheetDataSet>
      <sheetData sheetId="0">
        <row r="7">
          <cell r="B7">
            <v>496</v>
          </cell>
        </row>
        <row r="9">
          <cell r="B9">
            <v>198</v>
          </cell>
        </row>
        <row r="16">
          <cell r="B16">
            <v>290</v>
          </cell>
          <cell r="G16">
            <v>137</v>
          </cell>
          <cell r="H16">
            <v>114</v>
          </cell>
        </row>
        <row r="17">
          <cell r="G17">
            <v>23</v>
          </cell>
        </row>
        <row r="18">
          <cell r="H18">
            <v>27</v>
          </cell>
        </row>
        <row r="19">
          <cell r="H19">
            <v>3</v>
          </cell>
        </row>
        <row r="20">
          <cell r="H20">
            <v>6</v>
          </cell>
        </row>
        <row r="21">
          <cell r="G21">
            <v>164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0">
          <cell r="H20">
            <v>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B7">
            <v>466</v>
          </cell>
        </row>
        <row r="9">
          <cell r="B9">
            <v>203</v>
          </cell>
        </row>
        <row r="16">
          <cell r="B16">
            <v>263</v>
          </cell>
          <cell r="G16">
            <v>138</v>
          </cell>
          <cell r="H16">
            <v>112</v>
          </cell>
        </row>
        <row r="17">
          <cell r="G17">
            <v>26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2</v>
          </cell>
        </row>
        <row r="21">
          <cell r="G21">
            <v>165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05.18"/>
      <sheetName val="4th Circuit County Sum 05.18"/>
      <sheetName val="Clay 05.18"/>
      <sheetName val="Duval 05.18"/>
      <sheetName val="Nassau 05.18"/>
      <sheetName val="4th Circuit Summary 04.18"/>
      <sheetName val="4th Circuit County Sum 04.18"/>
      <sheetName val="Clay 04.18"/>
      <sheetName val="Duval 04.18"/>
      <sheetName val="Nassau 04.18"/>
      <sheetName val="4th Circuit Summary 03.18"/>
      <sheetName val="4th Circuit County Sum 03.18"/>
      <sheetName val="Clay 03.18"/>
      <sheetName val="Duval 03.18"/>
      <sheetName val="Nassau 03.18"/>
      <sheetName val="4th Circuit Summary 02.18"/>
      <sheetName val="4th Circuit County Sum 02.18"/>
      <sheetName val="Clay 02.18"/>
      <sheetName val="Duval 02.18"/>
      <sheetName val="Nassau 02.18"/>
      <sheetName val="4th Circuit Summary 1.18"/>
      <sheetName val="4th Circuit County Sum 1.18"/>
      <sheetName val="Clay 1.18"/>
      <sheetName val="Duval 1.18"/>
      <sheetName val="Nassau 1.18"/>
    </sheetNames>
    <sheetDataSet>
      <sheetData sheetId="0">
        <row r="7">
          <cell r="B7">
            <v>1108</v>
          </cell>
        </row>
        <row r="9">
          <cell r="B9">
            <v>409</v>
          </cell>
        </row>
        <row r="16">
          <cell r="B16">
            <v>698</v>
          </cell>
          <cell r="G16">
            <v>435</v>
          </cell>
          <cell r="H16">
            <v>356</v>
          </cell>
        </row>
        <row r="17">
          <cell r="G17">
            <v>79</v>
          </cell>
        </row>
        <row r="18">
          <cell r="H18">
            <v>9</v>
          </cell>
        </row>
        <row r="19">
          <cell r="H19">
            <v>20</v>
          </cell>
        </row>
        <row r="20">
          <cell r="H20">
            <v>21</v>
          </cell>
        </row>
        <row r="21">
          <cell r="G21">
            <v>444</v>
          </cell>
        </row>
      </sheetData>
      <sheetData sheetId="1"/>
      <sheetData sheetId="2"/>
      <sheetData sheetId="3"/>
      <sheetData sheetId="4"/>
      <sheetData sheetId="5">
        <row r="7">
          <cell r="B7">
            <v>1138</v>
          </cell>
        </row>
        <row r="9">
          <cell r="B9">
            <v>434</v>
          </cell>
        </row>
        <row r="16">
          <cell r="B16">
            <v>701</v>
          </cell>
          <cell r="G16">
            <v>430</v>
          </cell>
          <cell r="H16">
            <v>342</v>
          </cell>
        </row>
        <row r="17">
          <cell r="G17">
            <v>88</v>
          </cell>
        </row>
        <row r="18">
          <cell r="H18">
            <v>9</v>
          </cell>
        </row>
        <row r="19">
          <cell r="H19">
            <v>15</v>
          </cell>
        </row>
        <row r="20">
          <cell r="H20">
            <v>15</v>
          </cell>
        </row>
        <row r="21">
          <cell r="G21">
            <v>439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>
            <v>1113</v>
          </cell>
        </row>
        <row r="9">
          <cell r="B9">
            <v>432</v>
          </cell>
        </row>
        <row r="16">
          <cell r="B16">
            <v>679</v>
          </cell>
          <cell r="G16">
            <v>431</v>
          </cell>
          <cell r="H16">
            <v>325</v>
          </cell>
        </row>
        <row r="17">
          <cell r="G17">
            <v>106</v>
          </cell>
        </row>
        <row r="18">
          <cell r="H18">
            <v>9</v>
          </cell>
        </row>
        <row r="19">
          <cell r="H19">
            <v>16</v>
          </cell>
        </row>
        <row r="20">
          <cell r="H20">
            <v>15</v>
          </cell>
        </row>
        <row r="21">
          <cell r="G21">
            <v>440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06.18"/>
      <sheetName val="4th Circuit County Sum 06.18"/>
      <sheetName val="Clay 06.18"/>
      <sheetName val="Duval 06.18"/>
      <sheetName val="Nassau 06.18"/>
      <sheetName val="4th Circuit Summary 05.18"/>
      <sheetName val="4th Circuit County Sum 05.18"/>
      <sheetName val="Clay 05.18"/>
      <sheetName val="Duval 05.18"/>
      <sheetName val="Nassau 05.18"/>
      <sheetName val="4th Circuit Summary 04.18"/>
      <sheetName val="4th Circuit County Sum 04.18"/>
      <sheetName val="Clay 04.18"/>
      <sheetName val="Duval 04.18"/>
      <sheetName val="Nassau 04.18"/>
      <sheetName val="4th Circuit Summary 03.18"/>
      <sheetName val="4th Circuit County Sum 03.18"/>
      <sheetName val="Clay 03.18"/>
      <sheetName val="Duval 03.18"/>
      <sheetName val="Nassau 03.18"/>
      <sheetName val="4th Circuit Summary 02.18"/>
      <sheetName val="4th Circuit County Sum 02.18"/>
      <sheetName val="Clay 02.18"/>
      <sheetName val="Duval 02.18"/>
      <sheetName val="Nassau 02.18"/>
      <sheetName val="4th Circuit Summary 1.18"/>
      <sheetName val="4th Circuit County Sum 1.18"/>
      <sheetName val="Clay 1.18"/>
      <sheetName val="Duval 1.18"/>
      <sheetName val="Nassau 1.18"/>
    </sheetNames>
    <sheetDataSet>
      <sheetData sheetId="0">
        <row r="7">
          <cell r="B7">
            <v>1111</v>
          </cell>
        </row>
        <row r="9">
          <cell r="B9">
            <v>398</v>
          </cell>
        </row>
        <row r="16">
          <cell r="B16">
            <v>713</v>
          </cell>
          <cell r="G16">
            <v>426</v>
          </cell>
          <cell r="H16">
            <v>361</v>
          </cell>
        </row>
        <row r="17">
          <cell r="G17">
            <v>65</v>
          </cell>
        </row>
        <row r="18">
          <cell r="H18">
            <v>10</v>
          </cell>
        </row>
        <row r="19">
          <cell r="H19">
            <v>12</v>
          </cell>
        </row>
        <row r="20">
          <cell r="H20">
            <v>0</v>
          </cell>
        </row>
        <row r="21">
          <cell r="G21">
            <v>436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B7">
            <v>1134</v>
          </cell>
        </row>
        <row r="9">
          <cell r="B9">
            <v>432</v>
          </cell>
        </row>
        <row r="16">
          <cell r="B16">
            <v>702</v>
          </cell>
          <cell r="G16">
            <v>429</v>
          </cell>
          <cell r="H16">
            <v>337</v>
          </cell>
        </row>
        <row r="17">
          <cell r="G17">
            <v>92</v>
          </cell>
        </row>
        <row r="18">
          <cell r="H18">
            <v>9</v>
          </cell>
        </row>
        <row r="19">
          <cell r="H19">
            <v>15</v>
          </cell>
        </row>
        <row r="20">
          <cell r="H20">
            <v>13</v>
          </cell>
        </row>
        <row r="21">
          <cell r="G21">
            <v>438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05.18"/>
      <sheetName val="5th Circuit County Sum 05.18"/>
      <sheetName val="Citrus 05.18"/>
      <sheetName val="Hernando 05.18"/>
      <sheetName val="Lake 05.18"/>
      <sheetName val="Marion 05.18"/>
      <sheetName val="Sumter 05.18"/>
      <sheetName val="5th Circuit Summary 04.18"/>
      <sheetName val="5th Circuit County Sum 04.18"/>
      <sheetName val="Citrus 04.18"/>
      <sheetName val="Hernando 04.18"/>
      <sheetName val="Lake 04.18"/>
      <sheetName val="Marion 04.18"/>
      <sheetName val="Sumter 04.18"/>
      <sheetName val="5th Circuit Summary 03.18"/>
      <sheetName val="5th Circuit County Sum 03.18"/>
      <sheetName val="Citrus 03.18"/>
      <sheetName val="Hernando 03.18"/>
      <sheetName val="Lake 03.18"/>
      <sheetName val="Marion 03.18"/>
      <sheetName val="Sumter 03.18"/>
      <sheetName val="5th Circuit Summary 02.18"/>
      <sheetName val="5th Circuit County Sum 02.18"/>
      <sheetName val="Citrus 02.18"/>
      <sheetName val="Hernando 02.18"/>
      <sheetName val="Lake 02.18"/>
      <sheetName val="Marion 02.18"/>
      <sheetName val="Sumter 02.18"/>
      <sheetName val="5th Circuit Summary 1.18"/>
      <sheetName val="5th Circuit County Sum 1.18"/>
      <sheetName val="Citrus 1.18"/>
      <sheetName val="Hernando 1.18"/>
      <sheetName val="Lake 1.18"/>
      <sheetName val="Marion 1.18"/>
      <sheetName val="Sumter 1.18"/>
    </sheetNames>
    <sheetDataSet>
      <sheetData sheetId="0">
        <row r="7">
          <cell r="B7">
            <v>1591</v>
          </cell>
        </row>
        <row r="9">
          <cell r="B9">
            <v>228</v>
          </cell>
        </row>
        <row r="16">
          <cell r="B16">
            <v>1359</v>
          </cell>
          <cell r="G16">
            <v>664</v>
          </cell>
          <cell r="H16">
            <v>507</v>
          </cell>
        </row>
        <row r="17">
          <cell r="G17">
            <v>157</v>
          </cell>
        </row>
        <row r="18">
          <cell r="H18">
            <v>127</v>
          </cell>
        </row>
        <row r="19">
          <cell r="H19">
            <v>8</v>
          </cell>
        </row>
        <row r="20">
          <cell r="H20">
            <v>37</v>
          </cell>
        </row>
        <row r="21">
          <cell r="G21">
            <v>791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>
            <v>1578</v>
          </cell>
        </row>
        <row r="9">
          <cell r="B9">
            <v>198</v>
          </cell>
        </row>
        <row r="16">
          <cell r="B16">
            <v>1374</v>
          </cell>
          <cell r="G16">
            <v>663</v>
          </cell>
          <cell r="H16">
            <v>512</v>
          </cell>
        </row>
        <row r="17">
          <cell r="G17">
            <v>151</v>
          </cell>
        </row>
        <row r="18">
          <cell r="H18">
            <v>126</v>
          </cell>
        </row>
        <row r="19">
          <cell r="H19">
            <v>10</v>
          </cell>
        </row>
        <row r="20">
          <cell r="H20">
            <v>5</v>
          </cell>
        </row>
        <row r="21">
          <cell r="G21">
            <v>789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B7">
            <v>1581</v>
          </cell>
        </row>
        <row r="9">
          <cell r="B9">
            <v>180</v>
          </cell>
        </row>
        <row r="16">
          <cell r="B16">
            <v>1395</v>
          </cell>
          <cell r="G16">
            <v>674</v>
          </cell>
          <cell r="H16">
            <v>512</v>
          </cell>
        </row>
        <row r="17">
          <cell r="G17">
            <v>162</v>
          </cell>
        </row>
        <row r="18">
          <cell r="H18">
            <v>125</v>
          </cell>
        </row>
        <row r="19">
          <cell r="H19">
            <v>21</v>
          </cell>
        </row>
        <row r="20">
          <cell r="H20">
            <v>2</v>
          </cell>
        </row>
        <row r="21">
          <cell r="G21">
            <v>799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06.18"/>
      <sheetName val="5th Circuit County Sum 06.18"/>
      <sheetName val="Citrus 06.18"/>
      <sheetName val="Hernando 06.18"/>
      <sheetName val="Lake 06.18"/>
      <sheetName val="Marion 06.18"/>
      <sheetName val="Sumter 06.18"/>
      <sheetName val="5th Circuit Summary 05.18"/>
      <sheetName val="5th Circuit County Sum 05.18"/>
      <sheetName val="Citrus 05.18"/>
      <sheetName val="Hernando 05.18"/>
      <sheetName val="Lake 05.18"/>
      <sheetName val="Marion 05.18"/>
      <sheetName val="Sumter 05.18"/>
      <sheetName val="5th Circuit Summary 04.18"/>
      <sheetName val="5th Circuit County Sum 04.18"/>
      <sheetName val="Citrus 04.18"/>
      <sheetName val="Hernando 04.18"/>
      <sheetName val="Lake 04.18"/>
      <sheetName val="Marion 04.18"/>
      <sheetName val="Sumter 04.18"/>
      <sheetName val="5th Circuit Summary 03.18"/>
      <sheetName val="5th Circuit County Sum 03.18"/>
      <sheetName val="Citrus 03.18"/>
      <sheetName val="Hernando 03.18"/>
      <sheetName val="Lake 03.18"/>
      <sheetName val="Marion 03.18"/>
      <sheetName val="Sumter 03.18"/>
      <sheetName val="5th Circuit Summary 02.18"/>
      <sheetName val="5th Circuit County Sum 02.18"/>
      <sheetName val="Citrus 02.18"/>
      <sheetName val="Hernando 02.18"/>
      <sheetName val="Lake 02.18"/>
      <sheetName val="Marion 02.18"/>
      <sheetName val="Sumter 02.18"/>
      <sheetName val="5th Circuit Summary 1.18"/>
      <sheetName val="5th Circuit County Sum 1.18"/>
      <sheetName val="Citrus 1.18"/>
      <sheetName val="Hernando 1.18"/>
      <sheetName val="Lake 1.18"/>
      <sheetName val="Marion 1.18"/>
      <sheetName val="Sumter 1.18"/>
    </sheetNames>
    <sheetDataSet>
      <sheetData sheetId="0">
        <row r="7">
          <cell r="B7">
            <v>1587</v>
          </cell>
        </row>
        <row r="9">
          <cell r="B9">
            <v>243</v>
          </cell>
        </row>
        <row r="16">
          <cell r="B16">
            <v>1342</v>
          </cell>
          <cell r="G16">
            <v>643</v>
          </cell>
          <cell r="H16">
            <v>492</v>
          </cell>
        </row>
        <row r="17">
          <cell r="G17">
            <v>151</v>
          </cell>
        </row>
        <row r="18">
          <cell r="H18">
            <v>125</v>
          </cell>
        </row>
        <row r="19">
          <cell r="H19">
            <v>17</v>
          </cell>
        </row>
        <row r="20">
          <cell r="H20">
            <v>30</v>
          </cell>
        </row>
        <row r="21">
          <cell r="G21">
            <v>768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7">
          <cell r="B7">
            <v>1581</v>
          </cell>
        </row>
        <row r="9">
          <cell r="B9">
            <v>192</v>
          </cell>
        </row>
        <row r="16">
          <cell r="B16">
            <v>1381</v>
          </cell>
          <cell r="G16">
            <v>685</v>
          </cell>
          <cell r="H16">
            <v>514</v>
          </cell>
        </row>
        <row r="17">
          <cell r="G17">
            <v>171</v>
          </cell>
        </row>
        <row r="18">
          <cell r="H18">
            <v>126</v>
          </cell>
        </row>
        <row r="19">
          <cell r="H19">
            <v>16</v>
          </cell>
        </row>
        <row r="20">
          <cell r="H20">
            <v>32</v>
          </cell>
        </row>
        <row r="21">
          <cell r="G21">
            <v>811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05.18"/>
      <sheetName val="6th Circuit County Sum 05.18"/>
      <sheetName val="Pasco 05.18"/>
      <sheetName val="Pinellas 05.18"/>
      <sheetName val="6th Circuit Summary 04.18"/>
      <sheetName val="6th Circuit County Sum 04.18"/>
      <sheetName val="Pasco 04.18"/>
      <sheetName val="Pinellas 04.18"/>
      <sheetName val="6th Circuit Summary 03.18"/>
      <sheetName val="6th Circuit County Sum 03.18"/>
      <sheetName val="Pasco 03.18"/>
      <sheetName val="Pinellas 03.18"/>
      <sheetName val="6th Circuit Summary 02.18"/>
      <sheetName val="6th Circuit County Sum 02.18"/>
      <sheetName val="Pasco 02.18"/>
      <sheetName val="Pinellas 02.18"/>
      <sheetName val="6th Circuit Summary 1.18"/>
      <sheetName val="6th Circuit County Sum 1.18"/>
      <sheetName val="Pasco 1.18"/>
      <sheetName val="Pinellas 1.18"/>
    </sheetNames>
    <sheetDataSet>
      <sheetData sheetId="0">
        <row r="7">
          <cell r="B7">
            <v>1713</v>
          </cell>
        </row>
        <row r="9">
          <cell r="B9">
            <v>364</v>
          </cell>
        </row>
        <row r="16">
          <cell r="B16">
            <v>1342</v>
          </cell>
          <cell r="G16">
            <v>813</v>
          </cell>
          <cell r="H16">
            <v>659</v>
          </cell>
        </row>
        <row r="17">
          <cell r="G17">
            <v>154</v>
          </cell>
        </row>
        <row r="18">
          <cell r="H18">
            <v>119</v>
          </cell>
        </row>
        <row r="19">
          <cell r="H19">
            <v>14</v>
          </cell>
        </row>
        <row r="20">
          <cell r="H20">
            <v>13</v>
          </cell>
        </row>
        <row r="21">
          <cell r="G21">
            <v>932</v>
          </cell>
        </row>
      </sheetData>
      <sheetData sheetId="1"/>
      <sheetData sheetId="2"/>
      <sheetData sheetId="3"/>
      <sheetData sheetId="4">
        <row r="7">
          <cell r="B7">
            <v>1688</v>
          </cell>
        </row>
        <row r="9">
          <cell r="B9">
            <v>344</v>
          </cell>
        </row>
        <row r="16">
          <cell r="B16">
            <v>1339</v>
          </cell>
          <cell r="G16">
            <v>819</v>
          </cell>
          <cell r="H16">
            <v>669</v>
          </cell>
        </row>
        <row r="17">
          <cell r="G17">
            <v>150</v>
          </cell>
        </row>
        <row r="18">
          <cell r="H18">
            <v>115</v>
          </cell>
        </row>
        <row r="19">
          <cell r="H19">
            <v>14</v>
          </cell>
        </row>
        <row r="20">
          <cell r="H20">
            <v>12</v>
          </cell>
        </row>
        <row r="21">
          <cell r="G21">
            <v>934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>
            <v>1653</v>
          </cell>
        </row>
        <row r="9">
          <cell r="B9">
            <v>355</v>
          </cell>
        </row>
        <row r="16">
          <cell r="B16">
            <v>1284</v>
          </cell>
          <cell r="G16">
            <v>798</v>
          </cell>
          <cell r="H16">
            <v>647</v>
          </cell>
        </row>
        <row r="17">
          <cell r="G17">
            <v>151</v>
          </cell>
        </row>
        <row r="18">
          <cell r="H18">
            <v>122</v>
          </cell>
        </row>
        <row r="19">
          <cell r="H19">
            <v>24</v>
          </cell>
        </row>
        <row r="20">
          <cell r="H20">
            <v>13</v>
          </cell>
        </row>
        <row r="21">
          <cell r="G21">
            <v>920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1658</v>
          </cell>
        </row>
        <row r="112">
          <cell r="S112">
            <v>32660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06.18"/>
      <sheetName val="6th Circuit County Sum 06.18"/>
      <sheetName val="Pasco 06.18"/>
      <sheetName val="Pinellas 06.18"/>
      <sheetName val="6th Circuit Summary 05.18"/>
      <sheetName val="6th Circuit County Sum 05.18"/>
      <sheetName val="Pasco 05.18"/>
      <sheetName val="Pinellas 05.18"/>
      <sheetName val="6th Circuit Summary 04.18"/>
      <sheetName val="6th Circuit County Sum 04.18"/>
      <sheetName val="Pasco 04.18"/>
      <sheetName val="Pinellas 04.18"/>
      <sheetName val="6th Circuit Summary 03.18"/>
      <sheetName val="6th Circuit County Sum 03.18"/>
      <sheetName val="Pasco 03.18"/>
      <sheetName val="Pinellas 03.18"/>
      <sheetName val="6th Circuit Summary 02.18"/>
      <sheetName val="6th Circuit County Sum 02.18"/>
      <sheetName val="Pasco 02.18"/>
      <sheetName val="Pinellas 02.18"/>
      <sheetName val="6th Circuit Summary 1.18"/>
      <sheetName val="6th Circuit County Sum 1.18"/>
      <sheetName val="Pasco 1.18"/>
      <sheetName val="Pinellas 1.18"/>
    </sheetNames>
    <sheetDataSet>
      <sheetData sheetId="0">
        <row r="7">
          <cell r="B7">
            <v>1780</v>
          </cell>
        </row>
        <row r="9">
          <cell r="B9">
            <v>413</v>
          </cell>
        </row>
        <row r="16">
          <cell r="B16">
            <v>1357</v>
          </cell>
          <cell r="G16">
            <v>813</v>
          </cell>
          <cell r="H16">
            <v>643</v>
          </cell>
        </row>
        <row r="17">
          <cell r="G17">
            <v>170</v>
          </cell>
        </row>
        <row r="18">
          <cell r="H18">
            <v>118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G21">
            <v>931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B7">
            <v>1693</v>
          </cell>
        </row>
        <row r="9">
          <cell r="B9">
            <v>359</v>
          </cell>
        </row>
        <row r="16">
          <cell r="B16">
            <v>1330</v>
          </cell>
          <cell r="G16">
            <v>822</v>
          </cell>
          <cell r="H16">
            <v>673</v>
          </cell>
        </row>
        <row r="17">
          <cell r="G17">
            <v>149</v>
          </cell>
        </row>
        <row r="18">
          <cell r="H18">
            <v>115</v>
          </cell>
        </row>
        <row r="19">
          <cell r="H19">
            <v>31</v>
          </cell>
        </row>
        <row r="20">
          <cell r="H20">
            <v>12</v>
          </cell>
        </row>
        <row r="21">
          <cell r="G21">
            <v>937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05.18"/>
      <sheetName val="7th Circuit County Sum 05.18"/>
      <sheetName val="Flagler 05.18"/>
      <sheetName val="Putnam 05.18"/>
      <sheetName val="St. Johns 05.18"/>
      <sheetName val="Volusia 05.18"/>
      <sheetName val="7th Circuit Summary 04.18"/>
      <sheetName val="7th Circuit County Sum 04.18"/>
      <sheetName val="Flagler 04.18"/>
      <sheetName val="Putnam 04.18"/>
      <sheetName val="St. Johns 04.18"/>
      <sheetName val="Volusia 04.18"/>
      <sheetName val="7th Circuit Summary 03.18"/>
      <sheetName val="7th Circuit County Sum 03.18"/>
      <sheetName val="Flagler 03.18"/>
      <sheetName val="Putnam 03.18"/>
      <sheetName val="St. Johns 03.18"/>
      <sheetName val="Volusia 03.18"/>
      <sheetName val="7th Circuit Summary 02.18"/>
      <sheetName val="7th Circuit County Sum 02.18"/>
      <sheetName val="Flagler 02.18"/>
      <sheetName val="Putnam 02.18"/>
      <sheetName val="St. Johns 02.18"/>
      <sheetName val="Volusia 02.18"/>
      <sheetName val="7th Circuit Summary 1.18"/>
      <sheetName val="7th Circuit County Sum 1.18"/>
      <sheetName val="Flagler 1.18"/>
      <sheetName val="Putnam 1.18"/>
      <sheetName val="St. Johns 1.18"/>
      <sheetName val="Volusia 1.18"/>
    </sheetNames>
    <sheetDataSet>
      <sheetData sheetId="0">
        <row r="7">
          <cell r="B7">
            <v>1346</v>
          </cell>
        </row>
        <row r="9">
          <cell r="B9">
            <v>242</v>
          </cell>
        </row>
        <row r="16">
          <cell r="B16">
            <v>1103</v>
          </cell>
          <cell r="G16">
            <v>505</v>
          </cell>
          <cell r="H16">
            <v>406</v>
          </cell>
        </row>
        <row r="17">
          <cell r="G17">
            <v>99</v>
          </cell>
        </row>
        <row r="18">
          <cell r="H18">
            <v>14</v>
          </cell>
        </row>
        <row r="19">
          <cell r="H19">
            <v>12</v>
          </cell>
        </row>
        <row r="20">
          <cell r="H20">
            <v>1</v>
          </cell>
        </row>
        <row r="21">
          <cell r="G21">
            <v>519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1312</v>
          </cell>
        </row>
        <row r="9">
          <cell r="B9">
            <v>250</v>
          </cell>
        </row>
        <row r="16">
          <cell r="B16">
            <v>1062</v>
          </cell>
          <cell r="G16">
            <v>507</v>
          </cell>
          <cell r="H16">
            <v>406</v>
          </cell>
        </row>
        <row r="17">
          <cell r="G17">
            <v>101</v>
          </cell>
        </row>
        <row r="18">
          <cell r="H18">
            <v>14</v>
          </cell>
        </row>
        <row r="19">
          <cell r="H19">
            <v>15</v>
          </cell>
        </row>
        <row r="20">
          <cell r="H20">
            <v>14</v>
          </cell>
        </row>
        <row r="21">
          <cell r="G21">
            <v>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1316</v>
          </cell>
        </row>
        <row r="9">
          <cell r="B9">
            <v>253</v>
          </cell>
        </row>
        <row r="16">
          <cell r="B16">
            <v>1058</v>
          </cell>
          <cell r="G16">
            <v>508</v>
          </cell>
          <cell r="H16">
            <v>399</v>
          </cell>
        </row>
        <row r="17">
          <cell r="G17">
            <v>109</v>
          </cell>
        </row>
        <row r="18">
          <cell r="H18">
            <v>15</v>
          </cell>
        </row>
        <row r="19">
          <cell r="H19">
            <v>15</v>
          </cell>
        </row>
        <row r="20">
          <cell r="H20">
            <v>8</v>
          </cell>
        </row>
        <row r="21">
          <cell r="G21">
            <v>523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06.18"/>
      <sheetName val="7th Circuit County Sum 06.18"/>
      <sheetName val="Flagler 06.18"/>
      <sheetName val="Putnam 06.18"/>
      <sheetName val="St. Johns 06.18"/>
      <sheetName val="Volusia 06.18"/>
      <sheetName val="7th Circuit Summary 05.18"/>
      <sheetName val="7th Circuit County Sum 05.18"/>
      <sheetName val="Flagler 05.18"/>
      <sheetName val="Putnam 05.18"/>
      <sheetName val="St. Johns 05.18"/>
      <sheetName val="Volusia 05.18"/>
      <sheetName val="7th Circuit Summary 04.18"/>
      <sheetName val="7th Circuit County Sum 04.18"/>
      <sheetName val="Flagler 04.18"/>
      <sheetName val="Putnam 04.18"/>
      <sheetName val="St. Johns 04.18"/>
      <sheetName val="Volusia 04.18"/>
      <sheetName val="7th Circuit Summary 03.18"/>
      <sheetName val="7th Circuit County Sum 03.18"/>
      <sheetName val="Flagler 03.18"/>
      <sheetName val="Putnam 03.18"/>
      <sheetName val="St. Johns 03.18"/>
      <sheetName val="Volusia 03.18"/>
      <sheetName val="7th Circuit Summary 02.18"/>
      <sheetName val="7th Circuit County Sum 02.18"/>
      <sheetName val="Flagler 02.18"/>
      <sheetName val="Putnam 02.18"/>
      <sheetName val="St. Johns 02.18"/>
      <sheetName val="Volusia 02.18"/>
      <sheetName val="7th Circuit Summary 1.18"/>
      <sheetName val="7th Circuit County Sum 1.18"/>
      <sheetName val="Flagler 1.18"/>
      <sheetName val="Putnam 1.18"/>
      <sheetName val="St. Johns 1.18"/>
      <sheetName val="Volusia 1.18"/>
    </sheetNames>
    <sheetDataSet>
      <sheetData sheetId="0">
        <row r="7">
          <cell r="B7">
            <v>1338</v>
          </cell>
        </row>
        <row r="9">
          <cell r="B9">
            <v>279</v>
          </cell>
        </row>
        <row r="16">
          <cell r="B16">
            <v>1057</v>
          </cell>
          <cell r="G16">
            <v>504</v>
          </cell>
          <cell r="H16">
            <v>396</v>
          </cell>
        </row>
        <row r="17">
          <cell r="G17">
            <v>108</v>
          </cell>
        </row>
        <row r="18">
          <cell r="H18">
            <v>13</v>
          </cell>
        </row>
        <row r="19">
          <cell r="H19">
            <v>7</v>
          </cell>
        </row>
        <row r="20">
          <cell r="H20">
            <v>6</v>
          </cell>
        </row>
        <row r="21">
          <cell r="G21">
            <v>517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1304</v>
          </cell>
        </row>
        <row r="9">
          <cell r="B9">
            <v>244</v>
          </cell>
        </row>
        <row r="16">
          <cell r="B16">
            <v>1059</v>
          </cell>
          <cell r="G16">
            <v>494</v>
          </cell>
          <cell r="H16">
            <v>397</v>
          </cell>
        </row>
        <row r="17">
          <cell r="G17">
            <v>97</v>
          </cell>
        </row>
        <row r="18">
          <cell r="H18">
            <v>14</v>
          </cell>
        </row>
        <row r="19">
          <cell r="H19">
            <v>3</v>
          </cell>
        </row>
        <row r="20">
          <cell r="H20">
            <v>3</v>
          </cell>
        </row>
        <row r="21">
          <cell r="G21">
            <v>508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05.18"/>
      <sheetName val="8th Circuit County Sum 05.18"/>
      <sheetName val="Alachua 05.18"/>
      <sheetName val="Baker 05.18"/>
      <sheetName val="Bradford 05.18"/>
      <sheetName val="Gilchrist 05.18"/>
      <sheetName val="Levy 05.18"/>
      <sheetName val="Union 05.18"/>
      <sheetName val="8th Circuit Summary 04.18"/>
      <sheetName val="8th Circuit County Sum 04.18"/>
      <sheetName val="Alachua 04.18"/>
      <sheetName val="Baker 04.18"/>
      <sheetName val="Bradford 04.18"/>
      <sheetName val="Gilchrist 04.18"/>
      <sheetName val="Levy 04.18"/>
      <sheetName val="Union 04.18"/>
      <sheetName val="8th Circuit Summary 03.18"/>
      <sheetName val="8th Circuit County Sum 03.18"/>
      <sheetName val="Alachua 03.18"/>
      <sheetName val="Baker 03.18"/>
      <sheetName val="Bradford 03.18"/>
      <sheetName val="Gilchrist 03.18"/>
      <sheetName val="Levy 03.18"/>
      <sheetName val="Union 03.18"/>
      <sheetName val="8th Circuit Summary 02.18"/>
      <sheetName val="8th Circuit County Sum 02.18"/>
      <sheetName val="Alachua 02.18"/>
      <sheetName val="Baker 02.18"/>
      <sheetName val="Bradford 02.18"/>
      <sheetName val="Gilchrist 02.18"/>
      <sheetName val="Levy 02.18"/>
      <sheetName val="Union 02.18"/>
      <sheetName val="8th Circuit Summary 1.18"/>
      <sheetName val="8th Circuit County Sum 1.18"/>
      <sheetName val="Alachua 1.18"/>
      <sheetName val="Baker 1.18"/>
      <sheetName val="Bradford 1.18"/>
      <sheetName val="Gilchrist 1.18"/>
      <sheetName val="Levy 1.18"/>
      <sheetName val="Union 1.18"/>
    </sheetNames>
    <sheetDataSet>
      <sheetData sheetId="0">
        <row r="7">
          <cell r="B7">
            <v>514</v>
          </cell>
        </row>
        <row r="9">
          <cell r="B9">
            <v>57</v>
          </cell>
        </row>
        <row r="16">
          <cell r="B16">
            <v>457</v>
          </cell>
          <cell r="G16">
            <v>365</v>
          </cell>
          <cell r="H16">
            <v>282</v>
          </cell>
        </row>
        <row r="17">
          <cell r="G17">
            <v>83</v>
          </cell>
        </row>
        <row r="18">
          <cell r="H18">
            <v>7</v>
          </cell>
        </row>
        <row r="19">
          <cell r="H19">
            <v>11</v>
          </cell>
        </row>
        <row r="20">
          <cell r="H20">
            <v>9</v>
          </cell>
        </row>
        <row r="21">
          <cell r="G21">
            <v>372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523</v>
          </cell>
        </row>
        <row r="9">
          <cell r="B9">
            <v>53</v>
          </cell>
        </row>
        <row r="16">
          <cell r="B16">
            <v>470</v>
          </cell>
          <cell r="G16">
            <v>360</v>
          </cell>
          <cell r="H16">
            <v>275</v>
          </cell>
        </row>
        <row r="17">
          <cell r="G17">
            <v>85</v>
          </cell>
        </row>
        <row r="18">
          <cell r="H18">
            <v>7</v>
          </cell>
        </row>
        <row r="19">
          <cell r="H19">
            <v>5</v>
          </cell>
        </row>
        <row r="20">
          <cell r="H20">
            <v>7</v>
          </cell>
        </row>
        <row r="21">
          <cell r="G21">
            <v>367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530</v>
          </cell>
        </row>
        <row r="9">
          <cell r="B9">
            <v>50</v>
          </cell>
        </row>
        <row r="16">
          <cell r="B16">
            <v>480</v>
          </cell>
          <cell r="G16">
            <v>369</v>
          </cell>
          <cell r="H16">
            <v>283</v>
          </cell>
        </row>
        <row r="17">
          <cell r="G17">
            <v>86</v>
          </cell>
        </row>
        <row r="18">
          <cell r="H18">
            <v>7</v>
          </cell>
        </row>
        <row r="19">
          <cell r="H19">
            <v>13</v>
          </cell>
        </row>
        <row r="20">
          <cell r="H20">
            <v>10</v>
          </cell>
        </row>
        <row r="21">
          <cell r="G21">
            <v>376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06.18"/>
      <sheetName val="8th Circuit County Sum 06.18"/>
      <sheetName val="Alachua 06.18"/>
      <sheetName val="Baker 06.18"/>
      <sheetName val="Bradford 06.18"/>
      <sheetName val="Gilchrist 06.18"/>
      <sheetName val="Levy 06.18"/>
      <sheetName val="Union 06.18"/>
      <sheetName val="8th Circuit Summary 05.18"/>
      <sheetName val="8th Circuit County Sum 05.18"/>
      <sheetName val="Alachua 05.18"/>
      <sheetName val="Baker 05.18"/>
      <sheetName val="Bradford 05.18"/>
      <sheetName val="Gilchrist 05.18"/>
      <sheetName val="Levy 05.18"/>
      <sheetName val="Union 05.18"/>
      <sheetName val="8th Circuit Summary 04.18"/>
      <sheetName val="8th Circuit County Sum 04.18"/>
      <sheetName val="Alachua 04.18"/>
      <sheetName val="Baker 04.18"/>
      <sheetName val="Bradford 04.18"/>
      <sheetName val="Gilchrist 04.18"/>
      <sheetName val="Levy 04.18"/>
      <sheetName val="Union 04.18"/>
      <sheetName val="8th Circuit Summary 03.18"/>
      <sheetName val="8th Circuit County Sum 03.18"/>
      <sheetName val="Alachua 03.18"/>
      <sheetName val="Baker 03.18"/>
      <sheetName val="Bradford 03.18"/>
      <sheetName val="Gilchrist 03.18"/>
      <sheetName val="Levy 03.18"/>
      <sheetName val="Union 03.18"/>
      <sheetName val="8th Circuit Summary 02.18"/>
      <sheetName val="8th Circuit County Sum 02.18"/>
      <sheetName val="Alachua 02.18"/>
      <sheetName val="Baker 02.18"/>
      <sheetName val="Bradford 02.18"/>
      <sheetName val="Gilchrist 02.18"/>
      <sheetName val="Levy 02.18"/>
      <sheetName val="Union 02.18"/>
      <sheetName val="8th Circuit Summary 1.18"/>
      <sheetName val="8th Circuit County Sum 1.18"/>
      <sheetName val="Alachua 1.18"/>
      <sheetName val="Baker 1.18"/>
      <sheetName val="Bradford 1.18"/>
      <sheetName val="Gilchrist 1.18"/>
      <sheetName val="Levy 1.18"/>
      <sheetName val="Union 1.18"/>
    </sheetNames>
    <sheetDataSet>
      <sheetData sheetId="0">
        <row r="7">
          <cell r="B7">
            <v>535</v>
          </cell>
        </row>
        <row r="9">
          <cell r="B9">
            <v>73</v>
          </cell>
        </row>
        <row r="16">
          <cell r="B16">
            <v>462</v>
          </cell>
          <cell r="G16">
            <v>369</v>
          </cell>
          <cell r="H16">
            <v>275</v>
          </cell>
        </row>
        <row r="17">
          <cell r="G17">
            <v>94</v>
          </cell>
        </row>
        <row r="18">
          <cell r="H18">
            <v>7</v>
          </cell>
        </row>
        <row r="19">
          <cell r="H19">
            <v>13</v>
          </cell>
        </row>
        <row r="20">
          <cell r="H20">
            <v>12</v>
          </cell>
        </row>
        <row r="21">
          <cell r="G21">
            <v>376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533</v>
          </cell>
        </row>
        <row r="9">
          <cell r="B9">
            <v>63</v>
          </cell>
        </row>
        <row r="16">
          <cell r="B16">
            <v>470</v>
          </cell>
          <cell r="G16">
            <v>373</v>
          </cell>
          <cell r="H16">
            <v>280</v>
          </cell>
        </row>
        <row r="17">
          <cell r="G17">
            <v>93</v>
          </cell>
        </row>
        <row r="18">
          <cell r="H18">
            <v>7</v>
          </cell>
        </row>
        <row r="19">
          <cell r="H19">
            <v>14</v>
          </cell>
        </row>
        <row r="20">
          <cell r="H20">
            <v>17</v>
          </cell>
        </row>
        <row r="21">
          <cell r="G21">
            <v>380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05.18"/>
      <sheetName val="9th Circuit 04.18"/>
      <sheetName val="9th Circuit 03.18"/>
      <sheetName val="9th Circuit 02.18"/>
      <sheetName val="9th Circuit 1.18"/>
    </sheetNames>
    <sheetDataSet>
      <sheetData sheetId="0">
        <row r="7">
          <cell r="B7">
            <v>297</v>
          </cell>
        </row>
        <row r="9">
          <cell r="B9">
            <v>65</v>
          </cell>
        </row>
        <row r="16">
          <cell r="B16">
            <v>226</v>
          </cell>
          <cell r="G16">
            <v>205</v>
          </cell>
          <cell r="H16">
            <v>116</v>
          </cell>
        </row>
        <row r="17">
          <cell r="G17">
            <v>89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2</v>
          </cell>
        </row>
        <row r="21">
          <cell r="G21">
            <v>215</v>
          </cell>
        </row>
      </sheetData>
      <sheetData sheetId="1">
        <row r="7">
          <cell r="B7">
            <v>290</v>
          </cell>
        </row>
        <row r="9">
          <cell r="B9">
            <v>60</v>
          </cell>
        </row>
        <row r="16">
          <cell r="B16">
            <v>228</v>
          </cell>
          <cell r="G16">
            <v>205</v>
          </cell>
          <cell r="H16">
            <v>119</v>
          </cell>
        </row>
        <row r="17">
          <cell r="G17">
            <v>86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2</v>
          </cell>
        </row>
        <row r="21">
          <cell r="G21">
            <v>215</v>
          </cell>
        </row>
      </sheetData>
      <sheetData sheetId="2"/>
      <sheetData sheetId="3">
        <row r="7">
          <cell r="B7">
            <v>310</v>
          </cell>
        </row>
        <row r="9">
          <cell r="B9">
            <v>55</v>
          </cell>
        </row>
        <row r="16">
          <cell r="B16">
            <v>245</v>
          </cell>
          <cell r="G16">
            <v>206</v>
          </cell>
          <cell r="H16">
            <v>124</v>
          </cell>
        </row>
        <row r="17">
          <cell r="G17">
            <v>82</v>
          </cell>
        </row>
        <row r="18">
          <cell r="H18">
            <v>10</v>
          </cell>
        </row>
        <row r="19">
          <cell r="H19">
            <v>3</v>
          </cell>
        </row>
        <row r="20">
          <cell r="H20">
            <v>3</v>
          </cell>
        </row>
        <row r="21">
          <cell r="G21">
            <v>216</v>
          </cell>
        </row>
      </sheetData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06.18"/>
      <sheetName val="9th Circuit 05.18"/>
      <sheetName val="9th Circuit 04.18"/>
      <sheetName val="9th Circuit 03.18"/>
      <sheetName val="9th Circuit 02.18"/>
      <sheetName val="9th Circuit 1.18"/>
    </sheetNames>
    <sheetDataSet>
      <sheetData sheetId="0">
        <row r="7">
          <cell r="B7">
            <v>292</v>
          </cell>
        </row>
        <row r="9">
          <cell r="B9">
            <v>77</v>
          </cell>
        </row>
        <row r="16">
          <cell r="B16">
            <v>211</v>
          </cell>
          <cell r="G16">
            <v>205</v>
          </cell>
          <cell r="H16">
            <v>113</v>
          </cell>
        </row>
        <row r="17">
          <cell r="G17">
            <v>92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2</v>
          </cell>
        </row>
        <row r="21">
          <cell r="G21">
            <v>215</v>
          </cell>
        </row>
      </sheetData>
      <sheetData sheetId="1" refreshError="1"/>
      <sheetData sheetId="2" refreshError="1"/>
      <sheetData sheetId="3">
        <row r="7">
          <cell r="B7">
            <v>300</v>
          </cell>
        </row>
        <row r="9">
          <cell r="B9">
            <v>57</v>
          </cell>
        </row>
        <row r="16">
          <cell r="B16">
            <v>235</v>
          </cell>
          <cell r="G16">
            <v>205</v>
          </cell>
          <cell r="H16">
            <v>126</v>
          </cell>
        </row>
        <row r="17">
          <cell r="G17">
            <v>79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2</v>
          </cell>
        </row>
        <row r="21">
          <cell r="G21">
            <v>215</v>
          </cell>
        </row>
      </sheetData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05.18"/>
      <sheetName val="10th Circuit County Sum 05.18"/>
      <sheetName val="Hardee 05.18"/>
      <sheetName val="Highlands 05.18"/>
      <sheetName val="Polk 05.18"/>
      <sheetName val="10th Circuit Summary 04.18"/>
      <sheetName val="10th Circuit County Sum 04.18"/>
      <sheetName val="Hardee 04.18"/>
      <sheetName val="Highlands 04.18"/>
      <sheetName val="Polk 04.18"/>
      <sheetName val="10th Circuit Summary 03.18"/>
      <sheetName val="10th Circuit County Sum 03.18"/>
      <sheetName val="Hardee 03.18"/>
      <sheetName val="Highlands 03.18"/>
      <sheetName val="Polk 03.18"/>
      <sheetName val="10th Circuit Summary 02.18"/>
      <sheetName val="10th Circuit County Sum 02.18"/>
      <sheetName val="Hardee 02.18"/>
      <sheetName val="Highlands 02.18"/>
      <sheetName val="Polk 02.18"/>
      <sheetName val="10th Circuit Summary 1.18"/>
      <sheetName val="10th Circuit County Sum 1.18"/>
      <sheetName val="Hardee 1.18"/>
      <sheetName val="Highlands 1.18"/>
      <sheetName val="Polk 1.18"/>
    </sheetNames>
    <sheetDataSet>
      <sheetData sheetId="0">
        <row r="7">
          <cell r="B7">
            <v>1303</v>
          </cell>
        </row>
        <row r="9">
          <cell r="B9">
            <v>153</v>
          </cell>
        </row>
        <row r="16">
          <cell r="B16">
            <v>1132</v>
          </cell>
          <cell r="G16">
            <v>797</v>
          </cell>
          <cell r="H16">
            <v>541</v>
          </cell>
        </row>
        <row r="17">
          <cell r="G17">
            <v>256</v>
          </cell>
        </row>
        <row r="18">
          <cell r="H18">
            <v>23</v>
          </cell>
        </row>
        <row r="19">
          <cell r="H19">
            <v>10</v>
          </cell>
        </row>
        <row r="20">
          <cell r="H20">
            <v>10</v>
          </cell>
        </row>
        <row r="21">
          <cell r="G21">
            <v>820</v>
          </cell>
        </row>
      </sheetData>
      <sheetData sheetId="1"/>
      <sheetData sheetId="2"/>
      <sheetData sheetId="3"/>
      <sheetData sheetId="4"/>
      <sheetData sheetId="5">
        <row r="7">
          <cell r="B7">
            <v>1306</v>
          </cell>
        </row>
        <row r="9">
          <cell r="B9">
            <v>155</v>
          </cell>
        </row>
        <row r="16">
          <cell r="B16">
            <v>1149</v>
          </cell>
          <cell r="G16">
            <v>794</v>
          </cell>
          <cell r="H16">
            <v>547</v>
          </cell>
        </row>
        <row r="17">
          <cell r="G17">
            <v>247</v>
          </cell>
        </row>
        <row r="18">
          <cell r="H18">
            <v>24</v>
          </cell>
        </row>
        <row r="19">
          <cell r="H19">
            <v>9</v>
          </cell>
        </row>
        <row r="20">
          <cell r="H20">
            <v>7</v>
          </cell>
        </row>
        <row r="21">
          <cell r="G21">
            <v>818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>
            <v>1390</v>
          </cell>
        </row>
        <row r="9">
          <cell r="B9">
            <v>175</v>
          </cell>
        </row>
        <row r="16">
          <cell r="B16">
            <v>1182</v>
          </cell>
          <cell r="G16">
            <v>800</v>
          </cell>
          <cell r="H16">
            <v>555</v>
          </cell>
        </row>
        <row r="17">
          <cell r="G17">
            <v>245</v>
          </cell>
        </row>
        <row r="18">
          <cell r="H18">
            <v>31</v>
          </cell>
        </row>
        <row r="19">
          <cell r="H19">
            <v>20</v>
          </cell>
        </row>
        <row r="20">
          <cell r="H20">
            <v>19</v>
          </cell>
        </row>
        <row r="21">
          <cell r="G21">
            <v>831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06.18"/>
      <sheetName val="10th Circuit County Sum 06.18"/>
      <sheetName val="Hardee 06.18"/>
      <sheetName val="Highlands 06.18"/>
      <sheetName val="Polk 06.18"/>
      <sheetName val="10th Circuit Summary 05.18"/>
      <sheetName val="10th Circuit County Sum 05.18"/>
      <sheetName val="Hardee 05.18"/>
      <sheetName val="Highlands 05.18"/>
      <sheetName val="Polk 05.18"/>
      <sheetName val="10th Circuit Summary 04.18"/>
      <sheetName val="10th Circuit County Sum 04.18"/>
      <sheetName val="Hardee 04.18"/>
      <sheetName val="Highlands 04.18"/>
      <sheetName val="Polk 04.18"/>
      <sheetName val="10th Circuit Summary 03.18"/>
      <sheetName val="10th Circuit County Sum 03.18"/>
      <sheetName val="Hardee 03.18"/>
      <sheetName val="Highlands 03.18"/>
      <sheetName val="Polk 03.18"/>
      <sheetName val="10th Circuit Summary 02.18"/>
      <sheetName val="10th Circuit County Sum 02.18"/>
      <sheetName val="Hardee 02.18"/>
      <sheetName val="Highlands 02.18"/>
      <sheetName val="Polk 02.18"/>
      <sheetName val="10th Circuit Summary 1.18"/>
      <sheetName val="10th Circuit County Sum 1.18"/>
      <sheetName val="Hardee 1.18"/>
      <sheetName val="Highlands 1.18"/>
      <sheetName val="Polk 1.18"/>
    </sheetNames>
    <sheetDataSet>
      <sheetData sheetId="0">
        <row r="7">
          <cell r="B7">
            <v>1320</v>
          </cell>
        </row>
        <row r="9">
          <cell r="B9">
            <v>155</v>
          </cell>
        </row>
        <row r="16">
          <cell r="B16">
            <v>1149</v>
          </cell>
          <cell r="G16">
            <v>804</v>
          </cell>
          <cell r="H16">
            <v>542</v>
          </cell>
        </row>
        <row r="17">
          <cell r="G17">
            <v>262</v>
          </cell>
        </row>
        <row r="18">
          <cell r="H18">
            <v>23</v>
          </cell>
        </row>
        <row r="19">
          <cell r="H19">
            <v>15</v>
          </cell>
        </row>
        <row r="20">
          <cell r="H20">
            <v>15</v>
          </cell>
        </row>
        <row r="21">
          <cell r="G21">
            <v>827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B7">
            <v>1332</v>
          </cell>
        </row>
        <row r="9">
          <cell r="B9">
            <v>141</v>
          </cell>
        </row>
        <row r="16">
          <cell r="B16">
            <v>1184</v>
          </cell>
          <cell r="G16">
            <v>794</v>
          </cell>
          <cell r="H16">
            <v>558</v>
          </cell>
        </row>
        <row r="17">
          <cell r="G17">
            <v>236</v>
          </cell>
        </row>
        <row r="18">
          <cell r="H18">
            <v>31</v>
          </cell>
        </row>
        <row r="19">
          <cell r="H19">
            <v>13</v>
          </cell>
        </row>
        <row r="20">
          <cell r="H20">
            <v>10</v>
          </cell>
        </row>
        <row r="21">
          <cell r="G21">
            <v>825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05.18"/>
      <sheetName val="11th Circuit 04.18"/>
      <sheetName val="11th Circuit 03.18"/>
      <sheetName val="11th Circuit 02.18"/>
      <sheetName val="11th Circuit 1.18"/>
    </sheetNames>
    <sheetDataSet>
      <sheetData sheetId="0">
        <row r="7">
          <cell r="B7">
            <v>2153</v>
          </cell>
        </row>
        <row r="9">
          <cell r="B9">
            <v>1144</v>
          </cell>
        </row>
        <row r="16">
          <cell r="B16">
            <v>1004</v>
          </cell>
          <cell r="G16">
            <v>771</v>
          </cell>
          <cell r="H16">
            <v>489</v>
          </cell>
        </row>
        <row r="17">
          <cell r="G17">
            <v>282</v>
          </cell>
        </row>
        <row r="18">
          <cell r="H18">
            <v>8</v>
          </cell>
        </row>
        <row r="19">
          <cell r="H19">
            <v>13</v>
          </cell>
        </row>
        <row r="20">
          <cell r="H20">
            <v>12</v>
          </cell>
        </row>
        <row r="21">
          <cell r="G21">
            <v>779</v>
          </cell>
        </row>
      </sheetData>
      <sheetData sheetId="1">
        <row r="7">
          <cell r="B7">
            <v>2153</v>
          </cell>
        </row>
        <row r="9">
          <cell r="B9">
            <v>1165</v>
          </cell>
        </row>
        <row r="16">
          <cell r="B16">
            <v>988</v>
          </cell>
          <cell r="G16">
            <v>774</v>
          </cell>
          <cell r="H16">
            <v>489</v>
          </cell>
        </row>
        <row r="17">
          <cell r="G17">
            <v>285</v>
          </cell>
        </row>
        <row r="18">
          <cell r="H18">
            <v>8</v>
          </cell>
        </row>
        <row r="19">
          <cell r="H19">
            <v>20</v>
          </cell>
        </row>
        <row r="20">
          <cell r="H20">
            <v>17</v>
          </cell>
        </row>
        <row r="21">
          <cell r="G21">
            <v>782</v>
          </cell>
        </row>
      </sheetData>
      <sheetData sheetId="2"/>
      <sheetData sheetId="3">
        <row r="7">
          <cell r="B7">
            <v>2208</v>
          </cell>
        </row>
        <row r="9">
          <cell r="B9">
            <v>1191</v>
          </cell>
        </row>
        <row r="16">
          <cell r="B16">
            <v>1017</v>
          </cell>
          <cell r="G16">
            <v>766</v>
          </cell>
          <cell r="H16">
            <v>489</v>
          </cell>
        </row>
        <row r="17">
          <cell r="G17">
            <v>277</v>
          </cell>
        </row>
        <row r="18">
          <cell r="H18">
            <v>11</v>
          </cell>
        </row>
        <row r="19">
          <cell r="H19">
            <v>20</v>
          </cell>
        </row>
        <row r="20">
          <cell r="H20">
            <v>17</v>
          </cell>
        </row>
        <row r="21">
          <cell r="G21">
            <v>777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1660</v>
          </cell>
        </row>
        <row r="112">
          <cell r="S112">
            <v>32396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06.18"/>
      <sheetName val="11th Circuit 05.18"/>
      <sheetName val="11th Circuit 04.18"/>
      <sheetName val="11th Circuit 03.18"/>
      <sheetName val="11th Circuit 02.18"/>
      <sheetName val="11th Circuit 1.18"/>
    </sheetNames>
    <sheetDataSet>
      <sheetData sheetId="0">
        <row r="7">
          <cell r="B7">
            <v>2065</v>
          </cell>
        </row>
        <row r="9">
          <cell r="B9">
            <v>1104</v>
          </cell>
        </row>
        <row r="16">
          <cell r="B16">
            <v>960</v>
          </cell>
          <cell r="G16">
            <v>775</v>
          </cell>
          <cell r="H16">
            <v>476</v>
          </cell>
        </row>
        <row r="17">
          <cell r="G17">
            <v>299</v>
          </cell>
        </row>
        <row r="18">
          <cell r="H18">
            <v>6</v>
          </cell>
        </row>
        <row r="19">
          <cell r="H19">
            <v>16</v>
          </cell>
        </row>
        <row r="20">
          <cell r="H20">
            <v>10</v>
          </cell>
        </row>
        <row r="21">
          <cell r="G21">
            <v>781</v>
          </cell>
        </row>
      </sheetData>
      <sheetData sheetId="1" refreshError="1"/>
      <sheetData sheetId="2" refreshError="1"/>
      <sheetData sheetId="3">
        <row r="7">
          <cell r="B7">
            <v>2159</v>
          </cell>
        </row>
        <row r="9">
          <cell r="B9">
            <v>1170</v>
          </cell>
        </row>
        <row r="16">
          <cell r="B16">
            <v>989</v>
          </cell>
          <cell r="G16">
            <v>766</v>
          </cell>
          <cell r="H16">
            <v>483</v>
          </cell>
        </row>
        <row r="17">
          <cell r="G17">
            <v>283</v>
          </cell>
        </row>
        <row r="18">
          <cell r="H18">
            <v>9</v>
          </cell>
        </row>
        <row r="19">
          <cell r="H19">
            <v>18</v>
          </cell>
        </row>
        <row r="20">
          <cell r="H20">
            <v>13</v>
          </cell>
        </row>
        <row r="21">
          <cell r="G21">
            <v>775</v>
          </cell>
        </row>
      </sheetData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05.18"/>
      <sheetName val="12th Circuit County Sum 05.18"/>
      <sheetName val="Desoto 05.18"/>
      <sheetName val="Manatee 05.18"/>
      <sheetName val="Sarasota 05.18"/>
      <sheetName val="12th Circuit Summary 04.18"/>
      <sheetName val="12th Circuit County Sum 04.18"/>
      <sheetName val="Desoto 04.18"/>
      <sheetName val="Manatee 04.18"/>
      <sheetName val="Sarasota 04.18"/>
      <sheetName val="12th Circuit Summary 03.18"/>
      <sheetName val="12th Circuit County Sum 03.18"/>
      <sheetName val="Desoto 03.18"/>
      <sheetName val="Manatee 03.18"/>
      <sheetName val="Sarasota 03.18"/>
      <sheetName val="12th Circuit Summary 02.18"/>
      <sheetName val="12th Circuit County Sum 02.18"/>
      <sheetName val="Desoto 02.18"/>
      <sheetName val="Manatee 02.18"/>
      <sheetName val="Sarasota 02.18"/>
      <sheetName val="12th Circuit Summary 1.18"/>
      <sheetName val="12th Circuit County Sum 1.18"/>
      <sheetName val="Desoto 1.18"/>
      <sheetName val="Manatee 1.18"/>
      <sheetName val="Sarasota 1.18"/>
    </sheetNames>
    <sheetDataSet>
      <sheetData sheetId="0">
        <row r="7">
          <cell r="B7">
            <v>1240</v>
          </cell>
        </row>
        <row r="9">
          <cell r="B9">
            <v>192</v>
          </cell>
        </row>
        <row r="16">
          <cell r="B16">
            <v>1048</v>
          </cell>
          <cell r="G16">
            <v>514</v>
          </cell>
          <cell r="H16">
            <v>425</v>
          </cell>
        </row>
        <row r="17">
          <cell r="G17">
            <v>89</v>
          </cell>
        </row>
        <row r="18">
          <cell r="H18">
            <v>27</v>
          </cell>
        </row>
        <row r="19">
          <cell r="H19">
            <v>8</v>
          </cell>
        </row>
        <row r="20">
          <cell r="H20">
            <v>6</v>
          </cell>
        </row>
        <row r="21">
          <cell r="G21">
            <v>541</v>
          </cell>
        </row>
      </sheetData>
      <sheetData sheetId="1"/>
      <sheetData sheetId="2"/>
      <sheetData sheetId="3"/>
      <sheetData sheetId="4"/>
      <sheetData sheetId="5">
        <row r="7">
          <cell r="B7">
            <v>1230</v>
          </cell>
        </row>
        <row r="9">
          <cell r="B9">
            <v>208</v>
          </cell>
        </row>
        <row r="16">
          <cell r="B16">
            <v>1022</v>
          </cell>
          <cell r="G16">
            <v>510</v>
          </cell>
          <cell r="H16">
            <v>419</v>
          </cell>
        </row>
        <row r="17">
          <cell r="G17">
            <v>91</v>
          </cell>
        </row>
        <row r="18">
          <cell r="H18">
            <v>27</v>
          </cell>
        </row>
        <row r="19">
          <cell r="H19">
            <v>7</v>
          </cell>
        </row>
        <row r="20">
          <cell r="H20">
            <v>4</v>
          </cell>
        </row>
        <row r="21">
          <cell r="G21">
            <v>537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>
            <v>1254</v>
          </cell>
        </row>
        <row r="9">
          <cell r="B9">
            <v>222</v>
          </cell>
        </row>
        <row r="16">
          <cell r="B16">
            <v>1028</v>
          </cell>
          <cell r="G16">
            <v>509</v>
          </cell>
          <cell r="H16">
            <v>412</v>
          </cell>
        </row>
        <row r="17">
          <cell r="G17">
            <v>97</v>
          </cell>
        </row>
        <row r="18">
          <cell r="H18">
            <v>27</v>
          </cell>
        </row>
        <row r="19">
          <cell r="H19">
            <v>25</v>
          </cell>
        </row>
        <row r="20">
          <cell r="H20">
            <v>18</v>
          </cell>
        </row>
        <row r="21">
          <cell r="G21">
            <v>536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06.18"/>
      <sheetName val="12th Circuit County Sum 06.18"/>
      <sheetName val="Desoto 06.18"/>
      <sheetName val="Manatee 06.18"/>
      <sheetName val="Sarasota 06.18"/>
      <sheetName val="12th Circuit Summary 05.18"/>
      <sheetName val="12th Circuit County Sum 05.18"/>
      <sheetName val="Desoto 05.18"/>
      <sheetName val="Manatee 05.18"/>
      <sheetName val="Sarasota 05.18"/>
      <sheetName val="12th Circuit Summary 04.18"/>
      <sheetName val="12th Circuit County Sum 04.18"/>
      <sheetName val="Desoto 04.18"/>
      <sheetName val="Manatee 04.18"/>
      <sheetName val="Sarasota 04.18"/>
      <sheetName val="12th Circuit Summary 03.18"/>
      <sheetName val="12th Circuit County Sum 03.18"/>
      <sheetName val="Desoto 03.18"/>
      <sheetName val="Manatee 03.18"/>
      <sheetName val="Sarasota 03.18"/>
      <sheetName val="12th Circuit Summary 02.18"/>
      <sheetName val="12th Circuit County Sum 02.18"/>
      <sheetName val="Desoto 02.18"/>
      <sheetName val="Manatee 02.18"/>
      <sheetName val="Sarasota 02.18"/>
      <sheetName val="12th Circuit Summary 1.18"/>
      <sheetName val="12th Circuit County Sum 1.18"/>
      <sheetName val="Desoto 1.18"/>
      <sheetName val="Manatee 1.18"/>
      <sheetName val="Sarasota 1.18"/>
    </sheetNames>
    <sheetDataSet>
      <sheetData sheetId="0">
        <row r="7">
          <cell r="B7">
            <v>1215</v>
          </cell>
        </row>
        <row r="9">
          <cell r="B9">
            <v>176</v>
          </cell>
        </row>
        <row r="16">
          <cell r="B16">
            <v>1038</v>
          </cell>
          <cell r="G16">
            <v>521</v>
          </cell>
          <cell r="H16">
            <v>419</v>
          </cell>
        </row>
        <row r="17">
          <cell r="G17">
            <v>102</v>
          </cell>
        </row>
        <row r="18">
          <cell r="H18">
            <v>27</v>
          </cell>
        </row>
        <row r="19">
          <cell r="H19">
            <v>13</v>
          </cell>
        </row>
        <row r="20">
          <cell r="H20">
            <v>12</v>
          </cell>
        </row>
        <row r="21">
          <cell r="G21">
            <v>548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B7">
            <v>1224</v>
          </cell>
        </row>
        <row r="9">
          <cell r="B9">
            <v>196</v>
          </cell>
        </row>
        <row r="16">
          <cell r="B16">
            <v>1027</v>
          </cell>
          <cell r="G16">
            <v>503</v>
          </cell>
          <cell r="H16">
            <v>421</v>
          </cell>
        </row>
        <row r="17">
          <cell r="G17">
            <v>82</v>
          </cell>
        </row>
        <row r="18">
          <cell r="H18">
            <v>27</v>
          </cell>
        </row>
        <row r="19">
          <cell r="H19">
            <v>12</v>
          </cell>
        </row>
        <row r="20">
          <cell r="H20">
            <v>0</v>
          </cell>
        </row>
        <row r="21">
          <cell r="G21">
            <v>530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05.18"/>
      <sheetName val="13th Circuit 04.18"/>
      <sheetName val="13th Circuit 03.18"/>
      <sheetName val="13th Circuit 02.18"/>
      <sheetName val="13th Circuit 1.18"/>
    </sheetNames>
    <sheetDataSet>
      <sheetData sheetId="0">
        <row r="7">
          <cell r="B7">
            <v>2180</v>
          </cell>
        </row>
        <row r="9">
          <cell r="B9">
            <v>748</v>
          </cell>
        </row>
        <row r="16">
          <cell r="B16">
            <v>1397</v>
          </cell>
          <cell r="G16">
            <v>692</v>
          </cell>
          <cell r="H16">
            <v>534</v>
          </cell>
        </row>
        <row r="17">
          <cell r="G17">
            <v>158</v>
          </cell>
        </row>
        <row r="18">
          <cell r="H18">
            <v>75</v>
          </cell>
        </row>
        <row r="19">
          <cell r="H19">
            <v>9</v>
          </cell>
        </row>
        <row r="20">
          <cell r="H20">
            <v>20</v>
          </cell>
        </row>
        <row r="21">
          <cell r="G21">
            <v>767</v>
          </cell>
        </row>
      </sheetData>
      <sheetData sheetId="1">
        <row r="7">
          <cell r="B7">
            <v>2179</v>
          </cell>
        </row>
        <row r="9">
          <cell r="B9">
            <v>728</v>
          </cell>
        </row>
        <row r="16">
          <cell r="B16">
            <v>1428</v>
          </cell>
          <cell r="G16">
            <v>694</v>
          </cell>
          <cell r="H16">
            <v>541</v>
          </cell>
        </row>
        <row r="17">
          <cell r="G17">
            <v>153</v>
          </cell>
        </row>
        <row r="18">
          <cell r="H18">
            <v>76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G21">
            <v>770</v>
          </cell>
        </row>
      </sheetData>
      <sheetData sheetId="2"/>
      <sheetData sheetId="3">
        <row r="7">
          <cell r="B7">
            <v>2208</v>
          </cell>
        </row>
        <row r="9">
          <cell r="B9">
            <v>664</v>
          </cell>
        </row>
        <row r="16">
          <cell r="B16">
            <v>1519</v>
          </cell>
          <cell r="G16">
            <v>703</v>
          </cell>
          <cell r="H16">
            <v>547</v>
          </cell>
        </row>
        <row r="17">
          <cell r="G17">
            <v>156</v>
          </cell>
        </row>
        <row r="18">
          <cell r="H18">
            <v>72</v>
          </cell>
        </row>
        <row r="19">
          <cell r="H19">
            <v>20</v>
          </cell>
        </row>
        <row r="20">
          <cell r="H20">
            <v>15</v>
          </cell>
        </row>
        <row r="21">
          <cell r="G21">
            <v>775</v>
          </cell>
        </row>
      </sheetData>
      <sheetData sheetId="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06.18"/>
      <sheetName val="13th Circuit 05.18"/>
      <sheetName val="13th Circuit 04.18"/>
      <sheetName val="13th Circuit 03.18"/>
      <sheetName val="13th Circuit 02.18"/>
      <sheetName val="13th Circuit 1.18"/>
    </sheetNames>
    <sheetDataSet>
      <sheetData sheetId="0">
        <row r="7">
          <cell r="B7">
            <v>2195</v>
          </cell>
        </row>
        <row r="9">
          <cell r="B9">
            <v>784</v>
          </cell>
        </row>
        <row r="16">
          <cell r="B16">
            <v>1391</v>
          </cell>
          <cell r="G16">
            <v>694</v>
          </cell>
          <cell r="H16">
            <v>531</v>
          </cell>
        </row>
        <row r="17">
          <cell r="G17">
            <v>163</v>
          </cell>
        </row>
        <row r="18">
          <cell r="H18">
            <v>78</v>
          </cell>
        </row>
        <row r="19">
          <cell r="H19">
            <v>22</v>
          </cell>
        </row>
        <row r="20">
          <cell r="H20">
            <v>24</v>
          </cell>
        </row>
        <row r="21">
          <cell r="G21">
            <v>772</v>
          </cell>
        </row>
      </sheetData>
      <sheetData sheetId="1" refreshError="1"/>
      <sheetData sheetId="2" refreshError="1"/>
      <sheetData sheetId="3">
        <row r="7">
          <cell r="B7">
            <v>2213</v>
          </cell>
        </row>
        <row r="9">
          <cell r="B9">
            <v>715</v>
          </cell>
        </row>
        <row r="16">
          <cell r="B16">
            <v>1485</v>
          </cell>
          <cell r="G16">
            <v>699</v>
          </cell>
          <cell r="H16">
            <v>549</v>
          </cell>
        </row>
        <row r="17">
          <cell r="G17">
            <v>150</v>
          </cell>
        </row>
        <row r="18">
          <cell r="H18">
            <v>76</v>
          </cell>
        </row>
        <row r="19">
          <cell r="H19">
            <v>12</v>
          </cell>
        </row>
        <row r="20">
          <cell r="H20">
            <v>16</v>
          </cell>
        </row>
        <row r="21">
          <cell r="G21">
            <v>775</v>
          </cell>
        </row>
      </sheetData>
      <sheetData sheetId="4" refreshError="1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05.18"/>
      <sheetName val="14th Circuit County Sum 05.18"/>
      <sheetName val="Bay 05.18"/>
      <sheetName val="Calhoun 05.18"/>
      <sheetName val="Gulf 05.18"/>
      <sheetName val="Holmes 05.18"/>
      <sheetName val="Jackson 05.18"/>
      <sheetName val="Washington 05.18"/>
      <sheetName val="14th Circuit Summary 04.18"/>
      <sheetName val="14th Circuit County Sum 04.18"/>
      <sheetName val="Bay 04.18"/>
      <sheetName val="Calhoun 04.18"/>
      <sheetName val="Gulf 04.18"/>
      <sheetName val="Holmes 04.18"/>
      <sheetName val="Jackson 04.18"/>
      <sheetName val="Washington 04.18"/>
      <sheetName val="14th Circuit Summary 03.18"/>
      <sheetName val="14th Circuit County Sum 03.18"/>
      <sheetName val="Bay 03.18"/>
      <sheetName val="Calhoun 03.18"/>
      <sheetName val="Gulf 03.18"/>
      <sheetName val="Holmes 03.18"/>
      <sheetName val="Jackson 03.18"/>
      <sheetName val="Washington 03.18"/>
      <sheetName val="14th Circuit Summary 02.18"/>
      <sheetName val="14th Circuit County Sum 02.18"/>
      <sheetName val="Bay 02.18"/>
      <sheetName val="Calhoun 02.18"/>
      <sheetName val="Gulf 02.18"/>
      <sheetName val="Holmes 02.18"/>
      <sheetName val="Jackson 02.18"/>
      <sheetName val="Washington 02.18"/>
      <sheetName val="14th Circuit Summary 1.18"/>
      <sheetName val="14th Circuit County Sum 1.18"/>
      <sheetName val="Bay 1.18"/>
      <sheetName val="Calhoun 1.18"/>
      <sheetName val="Gulf 1.18"/>
      <sheetName val="Holmes 1.18"/>
      <sheetName val="Jackson 1.18"/>
      <sheetName val="Washington 1.18"/>
    </sheetNames>
    <sheetDataSet>
      <sheetData sheetId="0">
        <row r="7">
          <cell r="B7">
            <v>734</v>
          </cell>
        </row>
        <row r="9">
          <cell r="B9">
            <v>151</v>
          </cell>
        </row>
        <row r="16">
          <cell r="B16">
            <v>578</v>
          </cell>
          <cell r="G16">
            <v>286</v>
          </cell>
          <cell r="H16">
            <v>220</v>
          </cell>
        </row>
        <row r="17">
          <cell r="G17">
            <v>66</v>
          </cell>
        </row>
        <row r="18">
          <cell r="H18">
            <v>18</v>
          </cell>
        </row>
        <row r="19">
          <cell r="H19">
            <v>3</v>
          </cell>
        </row>
        <row r="20">
          <cell r="H20">
            <v>3</v>
          </cell>
        </row>
        <row r="21">
          <cell r="G21">
            <v>304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736</v>
          </cell>
        </row>
        <row r="9">
          <cell r="B9">
            <v>147</v>
          </cell>
        </row>
        <row r="16">
          <cell r="B16">
            <v>584</v>
          </cell>
          <cell r="G16">
            <v>290</v>
          </cell>
          <cell r="H16">
            <v>223</v>
          </cell>
        </row>
        <row r="17">
          <cell r="G17">
            <v>67</v>
          </cell>
        </row>
        <row r="18">
          <cell r="H18">
            <v>17</v>
          </cell>
        </row>
        <row r="19">
          <cell r="H19">
            <v>2</v>
          </cell>
        </row>
        <row r="20">
          <cell r="H20">
            <v>6</v>
          </cell>
        </row>
        <row r="21">
          <cell r="G21">
            <v>307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718</v>
          </cell>
        </row>
        <row r="9">
          <cell r="B9">
            <v>151</v>
          </cell>
        </row>
        <row r="16">
          <cell r="B16">
            <v>567</v>
          </cell>
          <cell r="G16">
            <v>291</v>
          </cell>
          <cell r="H16">
            <v>223</v>
          </cell>
        </row>
        <row r="17">
          <cell r="G17">
            <v>68</v>
          </cell>
        </row>
        <row r="18">
          <cell r="H18">
            <v>17</v>
          </cell>
        </row>
        <row r="19">
          <cell r="H19">
            <v>1</v>
          </cell>
        </row>
        <row r="20">
          <cell r="H20">
            <v>7</v>
          </cell>
        </row>
        <row r="21">
          <cell r="G21">
            <v>308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06.18"/>
      <sheetName val="14th Circuit County Sum 06.18"/>
      <sheetName val="Bay 06.18"/>
      <sheetName val="Calhoun 06.18"/>
      <sheetName val="Gulf 06.18"/>
      <sheetName val="Holmes 06.18"/>
      <sheetName val="Jackson 06.18"/>
      <sheetName val="Washington 06.18"/>
      <sheetName val="14th Circuit Summary 05.18"/>
      <sheetName val="14th Circuit County Sum 05.18"/>
      <sheetName val="Bay 05.18"/>
      <sheetName val="Calhoun 05.18"/>
      <sheetName val="Gulf 05.18"/>
      <sheetName val="Holmes 05.18"/>
      <sheetName val="Jackson 05.18"/>
      <sheetName val="Washington 05.18"/>
      <sheetName val="14th Circuit Summary 04.18"/>
      <sheetName val="14th Circuit County Sum 04.18"/>
      <sheetName val="Bay 04.18"/>
      <sheetName val="Calhoun 04.18"/>
      <sheetName val="Gulf 04.18"/>
      <sheetName val="Holmes 04.18"/>
      <sheetName val="Jackson 04.18"/>
      <sheetName val="Washington 04.18"/>
      <sheetName val="14th Circuit Summary 03.18"/>
      <sheetName val="14th Circuit County Sum 03.18"/>
      <sheetName val="Bay 03.18"/>
      <sheetName val="Calhoun 03.18"/>
      <sheetName val="Gulf 03.18"/>
      <sheetName val="Holmes 03.18"/>
      <sheetName val="Jackson 03.18"/>
      <sheetName val="Washington 03.18"/>
      <sheetName val="14th Circuit Summary 02.18"/>
      <sheetName val="14th Circuit County Sum 02.18"/>
      <sheetName val="Bay 02.18"/>
      <sheetName val="Calhoun 02.18"/>
      <sheetName val="Gulf 02.18"/>
      <sheetName val="Holmes 02.18"/>
      <sheetName val="Jackson 02.18"/>
      <sheetName val="Washington 02.18"/>
      <sheetName val="14th Circuit Summary 1.18"/>
      <sheetName val="14th Circuit County Sum 1.18"/>
      <sheetName val="Bay 1.18"/>
      <sheetName val="Calhoun 1.18"/>
      <sheetName val="Gulf 1.18"/>
      <sheetName val="Holmes 1.18"/>
      <sheetName val="Jackson 1.18"/>
      <sheetName val="Washington 1.18"/>
    </sheetNames>
    <sheetDataSet>
      <sheetData sheetId="0">
        <row r="7">
          <cell r="B7">
            <v>720</v>
          </cell>
        </row>
        <row r="9">
          <cell r="B9">
            <v>146</v>
          </cell>
        </row>
        <row r="16">
          <cell r="B16">
            <v>573</v>
          </cell>
          <cell r="G16">
            <v>290</v>
          </cell>
          <cell r="H16">
            <v>218</v>
          </cell>
        </row>
        <row r="17">
          <cell r="G17">
            <v>72</v>
          </cell>
        </row>
        <row r="18">
          <cell r="H18">
            <v>18</v>
          </cell>
        </row>
        <row r="19">
          <cell r="H19">
            <v>7</v>
          </cell>
        </row>
        <row r="20">
          <cell r="H20">
            <v>4</v>
          </cell>
        </row>
        <row r="21">
          <cell r="G21">
            <v>308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7">
          <cell r="B7">
            <v>744</v>
          </cell>
        </row>
        <row r="9">
          <cell r="B9">
            <v>157</v>
          </cell>
        </row>
        <row r="16">
          <cell r="B16">
            <v>576</v>
          </cell>
          <cell r="G16">
            <v>291</v>
          </cell>
          <cell r="H16">
            <v>218</v>
          </cell>
        </row>
        <row r="17">
          <cell r="G17">
            <v>73</v>
          </cell>
        </row>
        <row r="18">
          <cell r="H18">
            <v>17</v>
          </cell>
        </row>
        <row r="19">
          <cell r="H19">
            <v>7</v>
          </cell>
        </row>
        <row r="20">
          <cell r="H20">
            <v>4</v>
          </cell>
        </row>
        <row r="21">
          <cell r="G21">
            <v>308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05.18"/>
      <sheetName val="15th Circuit 04.18"/>
      <sheetName val="15th Circuit 03.18"/>
      <sheetName val="15th Circuit 02.18"/>
      <sheetName val="15th Circuit 1.18"/>
    </sheetNames>
    <sheetDataSet>
      <sheetData sheetId="0">
        <row r="7">
          <cell r="B7">
            <v>1510</v>
          </cell>
        </row>
        <row r="9">
          <cell r="B9">
            <v>465</v>
          </cell>
        </row>
        <row r="16">
          <cell r="B16">
            <v>1033</v>
          </cell>
          <cell r="G16">
            <v>634</v>
          </cell>
          <cell r="H16">
            <v>504</v>
          </cell>
        </row>
        <row r="17">
          <cell r="G17">
            <v>130</v>
          </cell>
        </row>
        <row r="18">
          <cell r="H18">
            <v>29</v>
          </cell>
        </row>
        <row r="19">
          <cell r="H19">
            <v>19</v>
          </cell>
        </row>
        <row r="20">
          <cell r="H20">
            <v>13</v>
          </cell>
        </row>
        <row r="21">
          <cell r="G21">
            <v>663</v>
          </cell>
        </row>
      </sheetData>
      <sheetData sheetId="1">
        <row r="7">
          <cell r="B7">
            <v>1460</v>
          </cell>
        </row>
        <row r="9">
          <cell r="B9">
            <v>433</v>
          </cell>
        </row>
        <row r="16">
          <cell r="B16">
            <v>1019</v>
          </cell>
          <cell r="G16">
            <v>627</v>
          </cell>
          <cell r="H16">
            <v>488</v>
          </cell>
        </row>
        <row r="17">
          <cell r="G17">
            <v>139</v>
          </cell>
        </row>
        <row r="18">
          <cell r="H18">
            <v>30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G21">
            <v>657</v>
          </cell>
        </row>
      </sheetData>
      <sheetData sheetId="2"/>
      <sheetData sheetId="3">
        <row r="7">
          <cell r="B7">
            <v>1360</v>
          </cell>
        </row>
        <row r="9">
          <cell r="B9">
            <v>363</v>
          </cell>
        </row>
        <row r="16">
          <cell r="B16">
            <v>989</v>
          </cell>
          <cell r="G16">
            <v>633</v>
          </cell>
          <cell r="H16">
            <v>482</v>
          </cell>
        </row>
        <row r="17">
          <cell r="G17">
            <v>151</v>
          </cell>
        </row>
        <row r="18">
          <cell r="H18">
            <v>30</v>
          </cell>
        </row>
        <row r="19">
          <cell r="H19">
            <v>23</v>
          </cell>
        </row>
        <row r="20">
          <cell r="H20">
            <v>15</v>
          </cell>
        </row>
        <row r="21">
          <cell r="G21">
            <v>663</v>
          </cell>
        </row>
      </sheetData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06.18"/>
      <sheetName val="15th Circuit 05.18"/>
      <sheetName val="15th Circuit 04.18"/>
      <sheetName val="15th Circuit 03.18"/>
      <sheetName val="15th Circuit 02.18"/>
      <sheetName val="15th Circuit 1.18"/>
    </sheetNames>
    <sheetDataSet>
      <sheetData sheetId="0">
        <row r="7">
          <cell r="B7">
            <v>1477</v>
          </cell>
        </row>
        <row r="9">
          <cell r="B9">
            <v>470</v>
          </cell>
        </row>
        <row r="16">
          <cell r="B16">
            <v>987</v>
          </cell>
          <cell r="G16">
            <v>614</v>
          </cell>
          <cell r="H16">
            <v>501</v>
          </cell>
        </row>
        <row r="17">
          <cell r="G17">
            <v>113</v>
          </cell>
        </row>
        <row r="18">
          <cell r="H18">
            <v>23</v>
          </cell>
        </row>
        <row r="19">
          <cell r="H19">
            <v>10</v>
          </cell>
        </row>
        <row r="20">
          <cell r="H20">
            <v>14</v>
          </cell>
        </row>
        <row r="21">
          <cell r="G21">
            <v>637</v>
          </cell>
        </row>
      </sheetData>
      <sheetData sheetId="1" refreshError="1"/>
      <sheetData sheetId="2" refreshError="1"/>
      <sheetData sheetId="3">
        <row r="7">
          <cell r="B7">
            <v>1402</v>
          </cell>
        </row>
        <row r="9">
          <cell r="B9">
            <v>409</v>
          </cell>
        </row>
        <row r="16">
          <cell r="B16">
            <v>987</v>
          </cell>
          <cell r="G16">
            <v>627</v>
          </cell>
          <cell r="H16">
            <v>485</v>
          </cell>
        </row>
        <row r="17">
          <cell r="G17">
            <v>142</v>
          </cell>
        </row>
        <row r="18">
          <cell r="H18">
            <v>31</v>
          </cell>
        </row>
        <row r="19">
          <cell r="H19">
            <v>16</v>
          </cell>
        </row>
        <row r="20">
          <cell r="H20">
            <v>14</v>
          </cell>
        </row>
        <row r="21">
          <cell r="G21">
            <v>658</v>
          </cell>
        </row>
      </sheetData>
      <sheetData sheetId="4" refreshError="1"/>
      <sheetData sheetId="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05.18"/>
      <sheetName val="16th Circuit 04.18"/>
      <sheetName val="16th Circuit 03.18"/>
      <sheetName val="16th Circuit 02.18"/>
      <sheetName val="16th Circuit 1.18"/>
    </sheetNames>
    <sheetDataSet>
      <sheetData sheetId="0">
        <row r="7">
          <cell r="B7">
            <v>118</v>
          </cell>
        </row>
        <row r="9">
          <cell r="B9">
            <v>51</v>
          </cell>
        </row>
        <row r="16">
          <cell r="B16">
            <v>67</v>
          </cell>
          <cell r="G16">
            <v>83</v>
          </cell>
          <cell r="H16">
            <v>43</v>
          </cell>
        </row>
        <row r="17">
          <cell r="G17">
            <v>40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110</v>
          </cell>
        </row>
      </sheetData>
      <sheetData sheetId="1">
        <row r="7">
          <cell r="B7">
            <v>122</v>
          </cell>
        </row>
        <row r="9">
          <cell r="B9">
            <v>53</v>
          </cell>
        </row>
        <row r="16">
          <cell r="B16">
            <v>69</v>
          </cell>
          <cell r="G16">
            <v>84</v>
          </cell>
          <cell r="H16">
            <v>46</v>
          </cell>
        </row>
        <row r="17">
          <cell r="G17">
            <v>38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111</v>
          </cell>
        </row>
      </sheetData>
      <sheetData sheetId="2"/>
      <sheetData sheetId="3">
        <row r="7">
          <cell r="B7">
            <v>130</v>
          </cell>
        </row>
        <row r="9">
          <cell r="B9">
            <v>54</v>
          </cell>
        </row>
        <row r="16">
          <cell r="B16">
            <v>76</v>
          </cell>
          <cell r="G16">
            <v>84</v>
          </cell>
          <cell r="H16">
            <v>48</v>
          </cell>
        </row>
        <row r="17">
          <cell r="G17">
            <v>36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111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O5">
            <v>596</v>
          </cell>
        </row>
        <row r="112">
          <cell r="S112">
            <v>32121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06.18"/>
      <sheetName val="16th Circuit 05.18"/>
      <sheetName val="16th Circuit 04.18"/>
      <sheetName val="16th Circuit 03.18"/>
      <sheetName val="16th Circuit 02.18"/>
      <sheetName val="16th Circuit 1.18"/>
    </sheetNames>
    <sheetDataSet>
      <sheetData sheetId="0">
        <row r="7">
          <cell r="B7">
            <v>117</v>
          </cell>
        </row>
        <row r="9">
          <cell r="B9">
            <v>51</v>
          </cell>
        </row>
        <row r="16">
          <cell r="B16">
            <v>64</v>
          </cell>
          <cell r="G16">
            <v>83</v>
          </cell>
          <cell r="H16">
            <v>42</v>
          </cell>
        </row>
        <row r="17">
          <cell r="G17">
            <v>41</v>
          </cell>
        </row>
        <row r="18">
          <cell r="H18">
            <v>26</v>
          </cell>
        </row>
        <row r="19">
          <cell r="H19">
            <v>0</v>
          </cell>
        </row>
        <row r="20">
          <cell r="H20">
            <v>2</v>
          </cell>
        </row>
        <row r="21">
          <cell r="G21">
            <v>109</v>
          </cell>
        </row>
      </sheetData>
      <sheetData sheetId="1" refreshError="1"/>
      <sheetData sheetId="2" refreshError="1"/>
      <sheetData sheetId="3">
        <row r="7">
          <cell r="B7">
            <v>132</v>
          </cell>
        </row>
        <row r="9">
          <cell r="B9">
            <v>58</v>
          </cell>
        </row>
        <row r="16">
          <cell r="B16">
            <v>74</v>
          </cell>
          <cell r="G16">
            <v>84</v>
          </cell>
          <cell r="H16">
            <v>48</v>
          </cell>
        </row>
        <row r="17">
          <cell r="G17">
            <v>36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111</v>
          </cell>
        </row>
      </sheetData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.18"/>
      <sheetName val="17th Circuit 04.18"/>
      <sheetName val="17th Circuit 03.18"/>
      <sheetName val="17th Circuit 02.18"/>
      <sheetName val="17th Circuit 1.18"/>
    </sheetNames>
    <sheetDataSet>
      <sheetData sheetId="0">
        <row r="7">
          <cell r="B7">
            <v>2593</v>
          </cell>
        </row>
        <row r="9">
          <cell r="B9">
            <v>1232</v>
          </cell>
        </row>
        <row r="16">
          <cell r="B16">
            <v>1347</v>
          </cell>
          <cell r="G16">
            <v>790</v>
          </cell>
          <cell r="H16">
            <v>540</v>
          </cell>
        </row>
        <row r="17">
          <cell r="G17">
            <v>250</v>
          </cell>
        </row>
        <row r="18">
          <cell r="H18">
            <v>58</v>
          </cell>
        </row>
        <row r="19">
          <cell r="H19">
            <v>16</v>
          </cell>
        </row>
        <row r="20">
          <cell r="H20">
            <v>8</v>
          </cell>
        </row>
        <row r="21">
          <cell r="G21">
            <v>848</v>
          </cell>
        </row>
      </sheetData>
      <sheetData sheetId="1">
        <row r="7">
          <cell r="B7">
            <v>2492</v>
          </cell>
        </row>
        <row r="9">
          <cell r="B9">
            <v>1183</v>
          </cell>
        </row>
        <row r="16">
          <cell r="B16">
            <v>1296</v>
          </cell>
          <cell r="G16">
            <v>789</v>
          </cell>
          <cell r="H16">
            <v>531</v>
          </cell>
        </row>
        <row r="17">
          <cell r="G17">
            <v>258</v>
          </cell>
        </row>
        <row r="18">
          <cell r="H18">
            <v>58</v>
          </cell>
        </row>
        <row r="19">
          <cell r="H19">
            <v>22</v>
          </cell>
        </row>
        <row r="20">
          <cell r="H20">
            <v>15</v>
          </cell>
        </row>
        <row r="21">
          <cell r="G21">
            <v>847</v>
          </cell>
        </row>
      </sheetData>
      <sheetData sheetId="2"/>
      <sheetData sheetId="3">
        <row r="7">
          <cell r="B7">
            <v>2520</v>
          </cell>
        </row>
        <row r="9">
          <cell r="B9">
            <v>1209</v>
          </cell>
        </row>
        <row r="16">
          <cell r="B16">
            <v>1304</v>
          </cell>
          <cell r="G16">
            <v>788</v>
          </cell>
          <cell r="H16">
            <v>522</v>
          </cell>
        </row>
        <row r="17">
          <cell r="G17">
            <v>266</v>
          </cell>
        </row>
        <row r="18">
          <cell r="H18">
            <v>58</v>
          </cell>
        </row>
        <row r="19">
          <cell r="H19">
            <v>13</v>
          </cell>
        </row>
        <row r="20">
          <cell r="H20">
            <v>10</v>
          </cell>
        </row>
        <row r="21">
          <cell r="G21">
            <v>846</v>
          </cell>
        </row>
      </sheetData>
      <sheetData sheetId="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06.18"/>
      <sheetName val="05.18"/>
      <sheetName val="17th Circuit 04.18"/>
      <sheetName val="17th Circuit 03.18"/>
      <sheetName val="17th Circuit 02.18"/>
      <sheetName val="17th Circuit 1.18"/>
    </sheetNames>
    <sheetDataSet>
      <sheetData sheetId="0">
        <row r="7">
          <cell r="B7">
            <v>2568</v>
          </cell>
        </row>
        <row r="9">
          <cell r="B9">
            <v>1251</v>
          </cell>
        </row>
        <row r="16">
          <cell r="B16">
            <v>1308</v>
          </cell>
          <cell r="G16">
            <v>797</v>
          </cell>
          <cell r="H16">
            <v>534</v>
          </cell>
        </row>
        <row r="17">
          <cell r="G17">
            <v>263</v>
          </cell>
        </row>
        <row r="18">
          <cell r="H18">
            <v>58</v>
          </cell>
        </row>
        <row r="19">
          <cell r="H19">
            <v>15</v>
          </cell>
        </row>
        <row r="20">
          <cell r="H20">
            <v>10</v>
          </cell>
        </row>
        <row r="21">
          <cell r="G21">
            <v>855</v>
          </cell>
        </row>
      </sheetData>
      <sheetData sheetId="1" refreshError="1"/>
      <sheetData sheetId="2" refreshError="1"/>
      <sheetData sheetId="3">
        <row r="7">
          <cell r="B7">
            <v>2508</v>
          </cell>
        </row>
        <row r="9">
          <cell r="B9">
            <v>1201</v>
          </cell>
        </row>
        <row r="16">
          <cell r="B16">
            <v>1297</v>
          </cell>
          <cell r="G16">
            <v>794</v>
          </cell>
          <cell r="H16">
            <v>532</v>
          </cell>
        </row>
        <row r="17">
          <cell r="G17">
            <v>262</v>
          </cell>
        </row>
        <row r="18">
          <cell r="H18">
            <v>58</v>
          </cell>
        </row>
        <row r="19">
          <cell r="H19">
            <v>17</v>
          </cell>
        </row>
        <row r="20">
          <cell r="H20">
            <v>27</v>
          </cell>
        </row>
        <row r="21">
          <cell r="G21">
            <v>852</v>
          </cell>
        </row>
      </sheetData>
      <sheetData sheetId="4" refreshError="1"/>
      <sheetData sheetId="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05.18"/>
      <sheetName val="18th Circuit County Sum 05.18"/>
      <sheetName val="Brevard 05.18"/>
      <sheetName val="Seminole 05.18"/>
      <sheetName val="18th Circuit Summary 04.18"/>
      <sheetName val="18th Circuit County Sum 04.18"/>
      <sheetName val="Brevard 04.18"/>
      <sheetName val="Seminole 04.18"/>
      <sheetName val="18th Circuit Summary 03.18"/>
      <sheetName val="18th Circuit County Sum 03.18"/>
      <sheetName val="Brevard 03.18"/>
      <sheetName val="Seminole 03.18"/>
      <sheetName val="18th Circuit Summary 02.18"/>
      <sheetName val="18th Circuit County Sum 02.18"/>
      <sheetName val="Brevard 02.18"/>
      <sheetName val="Seminole 02.18"/>
      <sheetName val="18th Circuit Summary 1.18"/>
      <sheetName val="18th Circuit County Sum 1.18"/>
      <sheetName val="Brevard 1.18"/>
      <sheetName val="Seminole 1.18"/>
    </sheetNames>
    <sheetDataSet>
      <sheetData sheetId="0">
        <row r="7">
          <cell r="B7">
            <v>1213</v>
          </cell>
        </row>
        <row r="9">
          <cell r="B9">
            <v>287</v>
          </cell>
        </row>
        <row r="16">
          <cell r="B16">
            <v>926</v>
          </cell>
          <cell r="G16">
            <v>515</v>
          </cell>
          <cell r="H16">
            <v>373</v>
          </cell>
        </row>
        <row r="17">
          <cell r="G17">
            <v>142</v>
          </cell>
        </row>
        <row r="18">
          <cell r="H18">
            <v>21</v>
          </cell>
        </row>
        <row r="19">
          <cell r="H19">
            <v>6</v>
          </cell>
        </row>
        <row r="20">
          <cell r="H20">
            <v>0</v>
          </cell>
        </row>
        <row r="21">
          <cell r="G21">
            <v>536</v>
          </cell>
        </row>
      </sheetData>
      <sheetData sheetId="1"/>
      <sheetData sheetId="2"/>
      <sheetData sheetId="3"/>
      <sheetData sheetId="4">
        <row r="7">
          <cell r="B7">
            <v>1200</v>
          </cell>
        </row>
        <row r="9">
          <cell r="B9">
            <v>273</v>
          </cell>
        </row>
        <row r="16">
          <cell r="B16">
            <v>924</v>
          </cell>
          <cell r="G16">
            <v>517</v>
          </cell>
          <cell r="H16">
            <v>376</v>
          </cell>
        </row>
        <row r="17">
          <cell r="G17">
            <v>141</v>
          </cell>
        </row>
        <row r="18">
          <cell r="H18">
            <v>21</v>
          </cell>
        </row>
        <row r="19">
          <cell r="H19">
            <v>11</v>
          </cell>
        </row>
        <row r="20">
          <cell r="H20">
            <v>8</v>
          </cell>
        </row>
        <row r="21">
          <cell r="G21">
            <v>538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>
            <v>1237</v>
          </cell>
        </row>
        <row r="9">
          <cell r="B9">
            <v>301</v>
          </cell>
        </row>
        <row r="16">
          <cell r="B16">
            <v>927</v>
          </cell>
          <cell r="G16">
            <v>513</v>
          </cell>
          <cell r="H16">
            <v>388</v>
          </cell>
        </row>
        <row r="17">
          <cell r="G17">
            <v>125</v>
          </cell>
        </row>
        <row r="18">
          <cell r="H18">
            <v>27</v>
          </cell>
        </row>
        <row r="19">
          <cell r="H19">
            <v>16</v>
          </cell>
        </row>
        <row r="20">
          <cell r="H20">
            <v>11</v>
          </cell>
        </row>
        <row r="21">
          <cell r="G21">
            <v>540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06.18"/>
      <sheetName val="18th Circuit County Sum 06.18"/>
      <sheetName val="Brevard 06.18"/>
      <sheetName val="Seminole 06.18"/>
      <sheetName val="18th Circuit Summary 05.18"/>
      <sheetName val="18th Circuit County Sum 05.18"/>
      <sheetName val="Brevard 05.18"/>
      <sheetName val="Seminole 05.18"/>
      <sheetName val="18th Circuit Summary 04.18"/>
      <sheetName val="18th Circuit County Sum 04.18"/>
      <sheetName val="Brevard 04.18"/>
      <sheetName val="Seminole 04.18"/>
      <sheetName val="18th Circuit Summary 03.18"/>
      <sheetName val="18th Circuit County Sum 03.18"/>
      <sheetName val="Brevard 03.18"/>
      <sheetName val="Seminole 03.18"/>
      <sheetName val="18th Circuit Summary 02.18"/>
      <sheetName val="18th Circuit County Sum 02.18"/>
      <sheetName val="Brevard 02.18"/>
      <sheetName val="Seminole 02.18"/>
      <sheetName val="18th Circuit Summary 1.18"/>
      <sheetName val="18th Circuit County Sum 1.18"/>
      <sheetName val="Brevard 1.18"/>
      <sheetName val="Seminole 1.18"/>
    </sheetNames>
    <sheetDataSet>
      <sheetData sheetId="0">
        <row r="7">
          <cell r="B7">
            <v>1174</v>
          </cell>
        </row>
        <row r="9">
          <cell r="B9">
            <v>279</v>
          </cell>
        </row>
        <row r="16">
          <cell r="B16">
            <v>895</v>
          </cell>
          <cell r="G16">
            <v>521</v>
          </cell>
          <cell r="H16">
            <v>373</v>
          </cell>
        </row>
        <row r="17">
          <cell r="G17">
            <v>148</v>
          </cell>
        </row>
        <row r="18">
          <cell r="H18">
            <v>20</v>
          </cell>
        </row>
        <row r="19">
          <cell r="H19">
            <v>6</v>
          </cell>
        </row>
        <row r="20">
          <cell r="H20">
            <v>1</v>
          </cell>
        </row>
        <row r="21">
          <cell r="G21">
            <v>541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B7">
            <v>1217</v>
          </cell>
        </row>
        <row r="9">
          <cell r="B9">
            <v>279</v>
          </cell>
        </row>
        <row r="16">
          <cell r="B16">
            <v>933</v>
          </cell>
          <cell r="G16">
            <v>508</v>
          </cell>
          <cell r="H16">
            <v>381</v>
          </cell>
        </row>
        <row r="17">
          <cell r="G17">
            <v>127</v>
          </cell>
        </row>
        <row r="18">
          <cell r="H18">
            <v>25</v>
          </cell>
        </row>
        <row r="19">
          <cell r="H19">
            <v>6</v>
          </cell>
        </row>
        <row r="20">
          <cell r="H20">
            <v>2</v>
          </cell>
        </row>
        <row r="21">
          <cell r="G21">
            <v>533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05.18"/>
      <sheetName val="19th Circuit County Sum 05.18"/>
      <sheetName val="Indian River 05.18"/>
      <sheetName val="Martin 05.18"/>
      <sheetName val="Okeechobee 05.18"/>
      <sheetName val="St. Lucie 05.18"/>
      <sheetName val="19th Circuit Summary 04.18"/>
      <sheetName val="19th Circuit County Sum 04.18"/>
      <sheetName val="Indian River 04.18"/>
      <sheetName val="Martin 04.18"/>
      <sheetName val="Okeechobee 04.18"/>
      <sheetName val="St. Lucie 04.18"/>
      <sheetName val="19th Circuit Summary 03.18"/>
      <sheetName val="19th Circuit County Sum 03.18"/>
      <sheetName val="Indian River 03.18"/>
      <sheetName val="Martin 03.18"/>
      <sheetName val="Okeechobee 03.18"/>
      <sheetName val="St. Lucie 03.18"/>
      <sheetName val="19th Circuit Summary 02.18"/>
      <sheetName val="19th Circuit County Sum 02.18"/>
      <sheetName val="Indian River 02.18"/>
      <sheetName val="Martin 02.18"/>
      <sheetName val="Okeechobee 02.18"/>
      <sheetName val="St. Lucie 02.18"/>
      <sheetName val="19th Circuit Summary 1.18"/>
      <sheetName val="19th Circuit County Sum 1.18"/>
      <sheetName val="Indian River 1.18"/>
      <sheetName val="Martin 1.18"/>
      <sheetName val="Okeechobee 1.18"/>
      <sheetName val="St. Lucie 1.18"/>
    </sheetNames>
    <sheetDataSet>
      <sheetData sheetId="0">
        <row r="7">
          <cell r="B7">
            <v>791</v>
          </cell>
        </row>
        <row r="9">
          <cell r="B9">
            <v>99</v>
          </cell>
        </row>
        <row r="16">
          <cell r="B16">
            <v>692</v>
          </cell>
          <cell r="G16">
            <v>376</v>
          </cell>
          <cell r="H16">
            <v>286</v>
          </cell>
        </row>
        <row r="17">
          <cell r="G17">
            <v>90</v>
          </cell>
        </row>
        <row r="18">
          <cell r="H18">
            <v>16</v>
          </cell>
        </row>
        <row r="19">
          <cell r="H19">
            <v>14</v>
          </cell>
        </row>
        <row r="20">
          <cell r="H20">
            <v>8</v>
          </cell>
        </row>
        <row r="21">
          <cell r="G21">
            <v>392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786</v>
          </cell>
        </row>
        <row r="9">
          <cell r="B9">
            <v>114</v>
          </cell>
        </row>
        <row r="16">
          <cell r="B16">
            <v>657</v>
          </cell>
          <cell r="G16">
            <v>366</v>
          </cell>
          <cell r="H16">
            <v>281</v>
          </cell>
        </row>
        <row r="17">
          <cell r="G17">
            <v>85</v>
          </cell>
        </row>
        <row r="18">
          <cell r="H18">
            <v>17</v>
          </cell>
        </row>
        <row r="19">
          <cell r="H19">
            <v>9</v>
          </cell>
        </row>
        <row r="20">
          <cell r="H20">
            <v>6</v>
          </cell>
        </row>
        <row r="21">
          <cell r="G21">
            <v>383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805</v>
          </cell>
        </row>
        <row r="9">
          <cell r="B9">
            <v>98</v>
          </cell>
        </row>
        <row r="16">
          <cell r="B16">
            <v>707</v>
          </cell>
          <cell r="G16">
            <v>362</v>
          </cell>
          <cell r="H16">
            <v>284</v>
          </cell>
        </row>
        <row r="17">
          <cell r="G17">
            <v>78</v>
          </cell>
        </row>
        <row r="18">
          <cell r="H18">
            <v>22</v>
          </cell>
        </row>
        <row r="19">
          <cell r="H19">
            <v>1</v>
          </cell>
        </row>
        <row r="20">
          <cell r="H20">
            <v>10</v>
          </cell>
        </row>
        <row r="21">
          <cell r="G21">
            <v>384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06.18"/>
      <sheetName val="19th Circuit County Sum 06.18"/>
      <sheetName val="Indian River 06.18"/>
      <sheetName val="Martin 06.18"/>
      <sheetName val="Okeechobee 06.18"/>
      <sheetName val="St. Lucie 06.18"/>
      <sheetName val="19th Circuit Summary 05.18"/>
      <sheetName val="19th Circuit County Sum 05.18"/>
      <sheetName val="Indian River 05.18"/>
      <sheetName val="Martin 05.18"/>
      <sheetName val="Okeechobee 05.18"/>
      <sheetName val="St. Lucie 05.18"/>
      <sheetName val="19th Circuit Summary 04.18"/>
      <sheetName val="19th Circuit County Sum 04.18"/>
      <sheetName val="Indian River 04.18"/>
      <sheetName val="Martin 04.18"/>
      <sheetName val="Okeechobee 04.18"/>
      <sheetName val="St. Lucie 04.18"/>
      <sheetName val="19th Circuit Summary 03.18"/>
      <sheetName val="19th Circuit County Sum 03.18"/>
      <sheetName val="Indian River 03.18"/>
      <sheetName val="Martin 03.18"/>
      <sheetName val="Okeechobee 03.18"/>
      <sheetName val="St. Lucie 03.18"/>
      <sheetName val="19th Circuit Summary 02.18"/>
      <sheetName val="19th Circuit County Sum 02.18"/>
      <sheetName val="Indian River 02.18"/>
      <sheetName val="Martin 02.18"/>
      <sheetName val="Okeechobee 02.18"/>
      <sheetName val="St. Lucie 02.18"/>
      <sheetName val="19th Circuit Summary 1.18"/>
      <sheetName val="19th Circuit County Sum 1.18"/>
      <sheetName val="Indian River 1.18"/>
      <sheetName val="Martin 1.18"/>
      <sheetName val="Okeechobee 1.18"/>
      <sheetName val="St. Lucie 1.18"/>
    </sheetNames>
    <sheetDataSet>
      <sheetData sheetId="0">
        <row r="7">
          <cell r="B7">
            <v>815</v>
          </cell>
        </row>
        <row r="9">
          <cell r="B9">
            <v>112</v>
          </cell>
        </row>
        <row r="16">
          <cell r="B16">
            <v>699</v>
          </cell>
          <cell r="G16">
            <v>371</v>
          </cell>
          <cell r="H16">
            <v>289</v>
          </cell>
        </row>
        <row r="17">
          <cell r="G17">
            <v>82</v>
          </cell>
        </row>
        <row r="18">
          <cell r="H18">
            <v>16</v>
          </cell>
        </row>
        <row r="19">
          <cell r="H19">
            <v>3</v>
          </cell>
        </row>
        <row r="20">
          <cell r="H20">
            <v>0</v>
          </cell>
        </row>
        <row r="21">
          <cell r="G21">
            <v>387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">
          <cell r="B7">
            <v>803</v>
          </cell>
        </row>
        <row r="9">
          <cell r="B9">
            <v>101</v>
          </cell>
        </row>
        <row r="16">
          <cell r="B16">
            <v>698</v>
          </cell>
          <cell r="G16">
            <v>363</v>
          </cell>
          <cell r="H16">
            <v>291</v>
          </cell>
        </row>
        <row r="17">
          <cell r="G17">
            <v>72</v>
          </cell>
        </row>
        <row r="18">
          <cell r="H18">
            <v>19</v>
          </cell>
        </row>
        <row r="19">
          <cell r="H19">
            <v>11</v>
          </cell>
        </row>
        <row r="20">
          <cell r="H20">
            <v>6</v>
          </cell>
        </row>
        <row r="21">
          <cell r="G21">
            <v>382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05.18"/>
      <sheetName val="20th Circuit County Sum 05.18"/>
      <sheetName val="Charlotte 05.18"/>
      <sheetName val="Collier 05.18"/>
      <sheetName val="Glades 05.18"/>
      <sheetName val="Hendry 05.18"/>
      <sheetName val="Lee 05.18"/>
      <sheetName val="20th Circuit Summary 04.18"/>
      <sheetName val="20th Circuit County Sum 04.18"/>
      <sheetName val="Charlotte 04.18"/>
      <sheetName val="Collier 04.18"/>
      <sheetName val="Glades 04.18"/>
      <sheetName val="Hendry 04.18"/>
      <sheetName val="Lee 04.18"/>
      <sheetName val="20th Circuit Summary 03.18"/>
      <sheetName val="20th Circuit County Sum 03.18"/>
      <sheetName val="Charlotte 03.18"/>
      <sheetName val="Collier 03.18"/>
      <sheetName val="Glades 03.18"/>
      <sheetName val="Hendry 03.18"/>
      <sheetName val="Lee 03.18"/>
      <sheetName val="20th Circuit Summary 02.18"/>
      <sheetName val="20th Circuit County Sum 02.18"/>
      <sheetName val="Charlotte 02.18"/>
      <sheetName val="Collier 02.18"/>
      <sheetName val="Glades 02.18"/>
      <sheetName val="Hendry 02.18"/>
      <sheetName val="Lee 02.18"/>
      <sheetName val="20th Circuit Summary 1.18"/>
      <sheetName val="20th Circuit County Sum 1.18"/>
      <sheetName val="Charlotte 1.18"/>
      <sheetName val="Collier 1.18"/>
      <sheetName val="Glades 1.18"/>
      <sheetName val="Hendry 1.18"/>
      <sheetName val="Lee 1.18"/>
    </sheetNames>
    <sheetDataSet>
      <sheetData sheetId="0">
        <row r="7">
          <cell r="B7">
            <v>1315</v>
          </cell>
        </row>
        <row r="9">
          <cell r="B9">
            <v>252</v>
          </cell>
        </row>
        <row r="16">
          <cell r="B16">
            <v>1049</v>
          </cell>
          <cell r="G16">
            <v>509</v>
          </cell>
          <cell r="H16">
            <v>444</v>
          </cell>
        </row>
        <row r="17">
          <cell r="G17">
            <v>65</v>
          </cell>
        </row>
        <row r="18">
          <cell r="H18">
            <v>26</v>
          </cell>
        </row>
        <row r="19">
          <cell r="H19">
            <v>14</v>
          </cell>
        </row>
        <row r="20">
          <cell r="H20">
            <v>6</v>
          </cell>
        </row>
        <row r="21">
          <cell r="G21">
            <v>535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>
            <v>1332</v>
          </cell>
        </row>
        <row r="9">
          <cell r="B9">
            <v>230</v>
          </cell>
        </row>
        <row r="16">
          <cell r="B16">
            <v>1078</v>
          </cell>
          <cell r="G16">
            <v>504</v>
          </cell>
          <cell r="H16">
            <v>442</v>
          </cell>
        </row>
        <row r="17">
          <cell r="G17">
            <v>62</v>
          </cell>
        </row>
        <row r="18">
          <cell r="H18">
            <v>26</v>
          </cell>
        </row>
        <row r="19">
          <cell r="H19">
            <v>0</v>
          </cell>
        </row>
        <row r="20">
          <cell r="H20">
            <v>9</v>
          </cell>
        </row>
        <row r="21">
          <cell r="G21">
            <v>530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B7">
            <v>1276</v>
          </cell>
        </row>
        <row r="9">
          <cell r="B9">
            <v>204</v>
          </cell>
        </row>
        <row r="16">
          <cell r="B16">
            <v>1053</v>
          </cell>
          <cell r="G16">
            <v>523</v>
          </cell>
          <cell r="H16">
            <v>439</v>
          </cell>
        </row>
        <row r="17">
          <cell r="G17">
            <v>84</v>
          </cell>
        </row>
        <row r="18">
          <cell r="H18">
            <v>26</v>
          </cell>
        </row>
        <row r="19">
          <cell r="H19">
            <v>21</v>
          </cell>
        </row>
        <row r="20">
          <cell r="H20">
            <v>16</v>
          </cell>
        </row>
        <row r="21">
          <cell r="G21">
            <v>549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06.18"/>
      <sheetName val="20th Circuit County Sum 06.18"/>
      <sheetName val="Charlotte 06.18"/>
      <sheetName val="Collier 06.18"/>
      <sheetName val="Glades 06.18"/>
      <sheetName val="Hendry 06.18"/>
      <sheetName val="Lee 06.18"/>
      <sheetName val="20th Circuit Summary 05.18"/>
      <sheetName val="20th Circuit County Sum 05.18"/>
      <sheetName val="Charlotte 05.18"/>
      <sheetName val="Collier 05.18"/>
      <sheetName val="Glades 05.18"/>
      <sheetName val="Hendry 05.18"/>
      <sheetName val="Lee 05.18"/>
      <sheetName val="20th Circuit Summary 04.18"/>
      <sheetName val="20th Circuit County Sum 04.18"/>
      <sheetName val="Charlotte 04.18"/>
      <sheetName val="Collier 04.18"/>
      <sheetName val="Glades 04.18"/>
      <sheetName val="Hendry 04.18"/>
      <sheetName val="Lee 04.18"/>
      <sheetName val="20th Circuit Summary 03.18"/>
      <sheetName val="20th Circuit County Sum 03.18"/>
      <sheetName val="Charlotte 03.18"/>
      <sheetName val="Collier 03.18"/>
      <sheetName val="Glades 03.18"/>
      <sheetName val="Hendry 03.18"/>
      <sheetName val="Lee 03.18"/>
      <sheetName val="20th Circuit Summary 02.18"/>
      <sheetName val="20th Circuit County Sum 02.18"/>
      <sheetName val="Charlotte 02.18"/>
      <sheetName val="Collier 02.18"/>
      <sheetName val="Glades 02.18"/>
      <sheetName val="Hendry 02.18"/>
      <sheetName val="Lee 02.18"/>
      <sheetName val="20th Circuit Summary 1.18"/>
      <sheetName val="20th Circuit County Sum 1.18"/>
      <sheetName val="Charlotte 1.18"/>
      <sheetName val="Collier 1.18"/>
      <sheetName val="Glades 1.18"/>
      <sheetName val="Hendry 1.18"/>
      <sheetName val="Lee 1.18"/>
    </sheetNames>
    <sheetDataSet>
      <sheetData sheetId="0">
        <row r="7">
          <cell r="B7">
            <v>1320</v>
          </cell>
        </row>
        <row r="9">
          <cell r="B9">
            <v>265</v>
          </cell>
        </row>
        <row r="16">
          <cell r="B16">
            <v>1044</v>
          </cell>
          <cell r="G16">
            <v>520</v>
          </cell>
          <cell r="H16">
            <v>434</v>
          </cell>
        </row>
        <row r="17">
          <cell r="G17">
            <v>86</v>
          </cell>
        </row>
        <row r="18">
          <cell r="H18">
            <v>27</v>
          </cell>
        </row>
        <row r="19">
          <cell r="H19">
            <v>18</v>
          </cell>
        </row>
        <row r="20">
          <cell r="H20">
            <v>11</v>
          </cell>
        </row>
        <row r="21">
          <cell r="G21">
            <v>547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7">
          <cell r="B7">
            <v>1298</v>
          </cell>
        </row>
        <row r="9">
          <cell r="B9">
            <v>217</v>
          </cell>
        </row>
        <row r="16">
          <cell r="B16">
            <v>1069</v>
          </cell>
          <cell r="G16">
            <v>518</v>
          </cell>
          <cell r="H16">
            <v>444</v>
          </cell>
        </row>
        <row r="17">
          <cell r="G17">
            <v>74</v>
          </cell>
        </row>
        <row r="18">
          <cell r="H18">
            <v>26</v>
          </cell>
        </row>
        <row r="19">
          <cell r="H19">
            <v>11</v>
          </cell>
        </row>
        <row r="20">
          <cell r="H20">
            <v>14</v>
          </cell>
        </row>
        <row r="21">
          <cell r="G21">
            <v>544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2">
          <cell r="S112">
            <v>31942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1669</v>
          </cell>
        </row>
        <row r="17">
          <cell r="S17">
            <v>434</v>
          </cell>
        </row>
        <row r="26">
          <cell r="S26">
            <v>447</v>
          </cell>
        </row>
        <row r="31">
          <cell r="S31">
            <v>1386</v>
          </cell>
        </row>
        <row r="38">
          <cell r="S38">
            <v>2154</v>
          </cell>
        </row>
        <row r="42">
          <cell r="S42">
            <v>2759</v>
          </cell>
        </row>
        <row r="48">
          <cell r="S48">
            <v>1639</v>
          </cell>
        </row>
        <row r="56">
          <cell r="S56">
            <v>561</v>
          </cell>
        </row>
        <row r="58">
          <cell r="S58">
            <v>1503</v>
          </cell>
        </row>
        <row r="59">
          <cell r="S59">
            <v>305</v>
          </cell>
        </row>
        <row r="65">
          <cell r="S65">
            <v>1816</v>
          </cell>
        </row>
        <row r="68">
          <cell r="S68">
            <v>2481</v>
          </cell>
        </row>
        <row r="73">
          <cell r="S73">
            <v>1453</v>
          </cell>
        </row>
        <row r="76">
          <cell r="S76">
            <v>3468</v>
          </cell>
        </row>
        <row r="84">
          <cell r="S84">
            <v>721</v>
          </cell>
        </row>
        <row r="87">
          <cell r="S87">
            <v>1394</v>
          </cell>
        </row>
        <row r="90">
          <cell r="S90">
            <v>129</v>
          </cell>
        </row>
        <row r="93">
          <cell r="S93">
            <v>2920</v>
          </cell>
        </row>
        <row r="97">
          <cell r="S97">
            <v>1507</v>
          </cell>
        </row>
        <row r="103">
          <cell r="S103">
            <v>1005</v>
          </cell>
        </row>
        <row r="110">
          <cell r="S110">
            <v>2180</v>
          </cell>
        </row>
        <row r="112">
          <cell r="S112">
            <v>31931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1692</v>
          </cell>
        </row>
        <row r="17">
          <cell r="S17">
            <v>440</v>
          </cell>
        </row>
        <row r="26">
          <cell r="S26">
            <v>453</v>
          </cell>
        </row>
        <row r="31">
          <cell r="S31">
            <v>1401</v>
          </cell>
        </row>
        <row r="38">
          <cell r="S38">
            <v>2139</v>
          </cell>
        </row>
        <row r="42">
          <cell r="S42">
            <v>2807</v>
          </cell>
        </row>
        <row r="48">
          <cell r="S48">
            <v>1627</v>
          </cell>
        </row>
        <row r="56">
          <cell r="S56">
            <v>578</v>
          </cell>
        </row>
        <row r="58">
          <cell r="S58">
            <v>1499</v>
          </cell>
        </row>
        <row r="59">
          <cell r="S59">
            <v>290</v>
          </cell>
        </row>
        <row r="65">
          <cell r="S65">
            <v>1781</v>
          </cell>
        </row>
        <row r="68">
          <cell r="S68">
            <v>2504</v>
          </cell>
        </row>
        <row r="73">
          <cell r="S73">
            <v>1425</v>
          </cell>
        </row>
        <row r="76">
          <cell r="S76">
            <v>3458</v>
          </cell>
        </row>
        <row r="84">
          <cell r="S84">
            <v>739</v>
          </cell>
        </row>
        <row r="87">
          <cell r="S87">
            <v>1503</v>
          </cell>
        </row>
        <row r="90">
          <cell r="S90">
            <v>120</v>
          </cell>
        </row>
        <row r="93">
          <cell r="S93">
            <v>2929</v>
          </cell>
        </row>
        <row r="97">
          <cell r="S97">
            <v>1456</v>
          </cell>
        </row>
        <row r="103">
          <cell r="S103">
            <v>1008</v>
          </cell>
        </row>
        <row r="110">
          <cell r="S110">
            <v>2137</v>
          </cell>
        </row>
        <row r="112">
          <cell r="S112">
            <v>31986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81"/>
  <sheetViews>
    <sheetView showGridLines="0" tabSelected="1" zoomScaleNormal="100" workbookViewId="0">
      <selection activeCell="M19" sqref="M19"/>
    </sheetView>
  </sheetViews>
  <sheetFormatPr defaultRowHeight="15" x14ac:dyDescent="0.25"/>
  <cols>
    <col min="1" max="1" width="2.85546875" customWidth="1"/>
    <col min="2" max="2" width="5.14062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2"/>
      <c r="B3" s="12"/>
      <c r="C3" s="12">
        <v>1</v>
      </c>
      <c r="D3" s="12"/>
      <c r="E3" s="12" t="s">
        <v>67</v>
      </c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25">
      <c r="A73" s="12"/>
      <c r="B73" s="12"/>
    </row>
    <row r="74" spans="1:15" x14ac:dyDescent="0.25">
      <c r="A74" s="12"/>
      <c r="B74" s="12"/>
    </row>
    <row r="75" spans="1:15" x14ac:dyDescent="0.25">
      <c r="A75" s="12"/>
      <c r="B75" s="12"/>
    </row>
    <row r="76" spans="1:15" x14ac:dyDescent="0.25">
      <c r="A76" s="12"/>
      <c r="B76" s="12"/>
    </row>
    <row r="77" spans="1:15" x14ac:dyDescent="0.25">
      <c r="A77" s="12"/>
      <c r="B77" s="12"/>
    </row>
    <row r="78" spans="1:15" x14ac:dyDescent="0.25">
      <c r="A78" s="12"/>
      <c r="B78" s="12"/>
    </row>
    <row r="79" spans="1:15" x14ac:dyDescent="0.25">
      <c r="A79" s="12"/>
      <c r="B79" s="12"/>
    </row>
    <row r="80" spans="1:15" x14ac:dyDescent="0.25">
      <c r="A80" s="12"/>
      <c r="B80" s="12"/>
    </row>
    <row r="81" spans="1:2" x14ac:dyDescent="0.25">
      <c r="A81" s="12"/>
      <c r="B81" s="12"/>
    </row>
  </sheetData>
  <sheetProtection selectLockedCells="1"/>
  <pageMargins left="1" right="1" top="0.75" bottom="0.75" header="0.3" footer="0.3"/>
  <pageSetup scale="64" orientation="portrait" r:id="rId1"/>
  <rowBreaks count="1" manualBreakCount="1">
    <brk id="7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Drop Down 2">
              <controlPr locked="0" defaultSize="0" autoLine="0" autoPict="0">
                <anchor moveWithCells="1">
                  <from>
                    <xdr:col>1</xdr:col>
                    <xdr:colOff>0</xdr:colOff>
                    <xdr:row>1</xdr:row>
                    <xdr:rowOff>152400</xdr:rowOff>
                  </from>
                  <to>
                    <xdr:col>3</xdr:col>
                    <xdr:colOff>190500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63</v>
      </c>
      <c r="N2" s="17" t="str">
        <f>'Statewide Charts FY 17-18'!N2</f>
        <v>June 2018</v>
      </c>
    </row>
    <row r="24" spans="2:14" x14ac:dyDescent="0.25">
      <c r="B24" s="2" t="str">
        <f>B2</f>
        <v>Southern Region</v>
      </c>
      <c r="N24" s="17" t="str">
        <f>'Statewide Charts FY 17-18'!N2</f>
        <v>June 2018</v>
      </c>
    </row>
    <row r="46" spans="2:14" x14ac:dyDescent="0.25">
      <c r="B46" s="2" t="str">
        <f>B2</f>
        <v>Southern Region</v>
      </c>
      <c r="N46" s="17" t="str">
        <f>'Statewide Charts FY 17-18'!N2</f>
        <v>June 2018</v>
      </c>
    </row>
  </sheetData>
  <pageMargins left="0.7" right="0.7" top="0.75" bottom="0.75" header="0.3" footer="0.3"/>
  <pageSetup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5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39.5703125" style="5" customWidth="1"/>
    <col min="2" max="2" width="6.140625" style="8" bestFit="1" customWidth="1"/>
    <col min="3" max="3" width="7.140625" style="8" bestFit="1" customWidth="1"/>
    <col min="4" max="4" width="6.85546875" style="8" bestFit="1" customWidth="1"/>
    <col min="5" max="5" width="6.7109375" style="8" bestFit="1" customWidth="1"/>
    <col min="6" max="6" width="7.28515625" style="8" bestFit="1" customWidth="1"/>
    <col min="7" max="7" width="6.85546875" style="8" bestFit="1" customWidth="1"/>
    <col min="8" max="8" width="6.5703125" style="8" bestFit="1" customWidth="1"/>
    <col min="9" max="9" width="6.85546875" style="8" bestFit="1" customWidth="1"/>
    <col min="10" max="10" width="7.28515625" style="8" bestFit="1" customWidth="1"/>
    <col min="11" max="13" width="7.28515625" style="8" customWidth="1"/>
    <col min="14" max="16384" width="9.140625" style="8"/>
  </cols>
  <sheetData>
    <row r="1" spans="1:13" s="5" customFormat="1" x14ac:dyDescent="0.25">
      <c r="B1" s="6">
        <v>42917</v>
      </c>
      <c r="C1" s="6">
        <v>42948</v>
      </c>
      <c r="D1" s="6">
        <v>42979</v>
      </c>
      <c r="E1" s="6">
        <v>43009</v>
      </c>
      <c r="F1" s="6">
        <v>43040</v>
      </c>
      <c r="G1" s="6">
        <v>43070</v>
      </c>
      <c r="H1" s="6">
        <v>43101</v>
      </c>
      <c r="I1" s="6">
        <v>43132</v>
      </c>
      <c r="J1" s="6">
        <v>43160</v>
      </c>
      <c r="K1" s="6">
        <v>43191</v>
      </c>
      <c r="L1" s="6">
        <v>43221</v>
      </c>
      <c r="M1" s="6">
        <v>43252</v>
      </c>
    </row>
    <row r="2" spans="1:13" x14ac:dyDescent="0.25">
      <c r="A2" s="5" t="s">
        <v>31</v>
      </c>
      <c r="B2" s="7">
        <v>1695</v>
      </c>
      <c r="C2" s="7">
        <v>1713</v>
      </c>
      <c r="D2" s="7">
        <v>1683</v>
      </c>
      <c r="E2" s="7">
        <v>1658</v>
      </c>
      <c r="F2" s="7">
        <v>1660</v>
      </c>
      <c r="G2" s="7">
        <v>1640</v>
      </c>
      <c r="H2" s="7">
        <v>1622</v>
      </c>
      <c r="I2" s="7">
        <f>[8]Sheet1!$S$9</f>
        <v>1669</v>
      </c>
      <c r="J2" s="7">
        <f>[9]Sheet1!$S$9</f>
        <v>1692</v>
      </c>
      <c r="K2" s="7">
        <f>[10]Sheet1!$S$9</f>
        <v>1669</v>
      </c>
      <c r="L2" s="7">
        <f>[11]Sheet1!$S$9</f>
        <v>1689</v>
      </c>
      <c r="M2" s="7">
        <f>[12]Sheet1!$S$9</f>
        <v>1765</v>
      </c>
    </row>
    <row r="3" spans="1:13" x14ac:dyDescent="0.25">
      <c r="A3" s="5" t="s">
        <v>0</v>
      </c>
      <c r="B3" s="7">
        <v>1332</v>
      </c>
      <c r="C3" s="7">
        <v>1326</v>
      </c>
      <c r="D3" s="7">
        <v>1337</v>
      </c>
      <c r="E3" s="7">
        <v>1335</v>
      </c>
      <c r="F3" s="7">
        <v>1319</v>
      </c>
      <c r="G3" s="7">
        <v>1312</v>
      </c>
      <c r="H3" s="7">
        <v>1298</v>
      </c>
      <c r="I3" s="7">
        <f>'[29]1st Circuit Summary 02.18'!$B$7</f>
        <v>1328</v>
      </c>
      <c r="J3" s="7">
        <f>'[30]1st Circuit Summary 03.18'!$B$7</f>
        <v>1387</v>
      </c>
      <c r="K3" s="7">
        <f>'[29]1st Circuit Summary 04.18'!$B$7</f>
        <v>1357</v>
      </c>
      <c r="L3" s="7">
        <f>'[29]1st Circuit Summary 05.18'!$B$7</f>
        <v>1375</v>
      </c>
      <c r="M3" s="7">
        <f>'[30]1st Circuit Summary 06.18'!$B$7</f>
        <v>1440</v>
      </c>
    </row>
    <row r="4" spans="1:13" x14ac:dyDescent="0.25">
      <c r="A4" s="5" t="s">
        <v>1</v>
      </c>
      <c r="B4" s="7">
        <v>996</v>
      </c>
      <c r="C4" s="7">
        <v>985</v>
      </c>
      <c r="D4" s="7">
        <v>1019</v>
      </c>
      <c r="E4" s="7">
        <v>1003</v>
      </c>
      <c r="F4" s="7">
        <v>1007</v>
      </c>
      <c r="G4" s="7">
        <v>1004</v>
      </c>
      <c r="H4" s="7">
        <v>994</v>
      </c>
      <c r="I4" s="7">
        <f>'[29]1st Circuit Summary 02.18'!$B$16</f>
        <v>1033</v>
      </c>
      <c r="J4" s="7">
        <f>'[30]1st Circuit Summary 03.18'!$B$16</f>
        <v>1067</v>
      </c>
      <c r="K4" s="7">
        <f>'[29]1st Circuit Summary 04.18'!$B$16</f>
        <v>1051</v>
      </c>
      <c r="L4" s="7">
        <f>'[29]1st Circuit Summary 05.18'!$B$16</f>
        <v>1037</v>
      </c>
      <c r="M4" s="7">
        <f>'[30]1st Circuit Summary 06.18'!$B$16</f>
        <v>1085</v>
      </c>
    </row>
    <row r="5" spans="1:13" x14ac:dyDescent="0.25">
      <c r="A5" s="5" t="s">
        <v>6</v>
      </c>
      <c r="B5" s="7">
        <v>335</v>
      </c>
      <c r="C5" s="7">
        <v>341</v>
      </c>
      <c r="D5" s="7">
        <v>304</v>
      </c>
      <c r="E5" s="7">
        <v>332</v>
      </c>
      <c r="F5" s="7">
        <v>306</v>
      </c>
      <c r="G5" s="7">
        <v>307</v>
      </c>
      <c r="H5" s="7">
        <v>304</v>
      </c>
      <c r="I5" s="7">
        <f>'[29]1st Circuit Summary 02.18'!$B$9</f>
        <v>295</v>
      </c>
      <c r="J5" s="7">
        <f>'[30]1st Circuit Summary 03.18'!$B$9</f>
        <v>320</v>
      </c>
      <c r="K5" s="7">
        <f>'[29]1st Circuit Summary 04.18'!$B$9</f>
        <v>306</v>
      </c>
      <c r="L5" s="7">
        <f>'[29]1st Circuit Summary 05.18'!$B$9</f>
        <v>338</v>
      </c>
      <c r="M5" s="7">
        <f>'[30]1st Circuit Summary 06.18'!$B$9</f>
        <v>355</v>
      </c>
    </row>
    <row r="6" spans="1:13" x14ac:dyDescent="0.25">
      <c r="A6" s="5" t="s">
        <v>7</v>
      </c>
      <c r="B6" s="7">
        <v>1</v>
      </c>
      <c r="C6" s="7">
        <v>0</v>
      </c>
      <c r="D6" s="7">
        <v>14</v>
      </c>
      <c r="E6" s="7">
        <v>0</v>
      </c>
      <c r="F6" s="7">
        <v>6</v>
      </c>
      <c r="G6" s="7">
        <v>1</v>
      </c>
      <c r="H6" s="7">
        <v>0</v>
      </c>
      <c r="I6" s="7">
        <f t="shared" ref="I6:M6" si="0">I3-(I4+I5)</f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</row>
    <row r="7" spans="1:13" s="5" customForma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5" customFormat="1" x14ac:dyDescent="0.25">
      <c r="B8" s="6">
        <v>42917</v>
      </c>
      <c r="C8" s="6">
        <v>42948</v>
      </c>
      <c r="D8" s="6">
        <v>42979</v>
      </c>
      <c r="E8" s="6">
        <v>43009</v>
      </c>
      <c r="F8" s="6">
        <v>43040</v>
      </c>
      <c r="G8" s="6">
        <v>43070</v>
      </c>
      <c r="H8" s="6">
        <v>43101</v>
      </c>
      <c r="I8" s="6">
        <v>43132</v>
      </c>
      <c r="J8" s="6">
        <v>43160</v>
      </c>
      <c r="K8" s="6">
        <v>43191</v>
      </c>
      <c r="L8" s="6">
        <v>43221</v>
      </c>
      <c r="M8" s="6">
        <v>43252</v>
      </c>
    </row>
    <row r="9" spans="1:13" x14ac:dyDescent="0.25">
      <c r="A9" s="2" t="s">
        <v>2</v>
      </c>
      <c r="B9" s="7">
        <v>669</v>
      </c>
      <c r="C9" s="7">
        <v>665</v>
      </c>
      <c r="D9" s="7">
        <v>646</v>
      </c>
      <c r="E9" s="7">
        <v>638</v>
      </c>
      <c r="F9" s="7">
        <v>649</v>
      </c>
      <c r="G9" s="7">
        <v>640</v>
      </c>
      <c r="H9" s="7">
        <v>648</v>
      </c>
      <c r="I9" s="7">
        <f>'[29]1st Circuit Summary 02.18'!$G$21</f>
        <v>641</v>
      </c>
      <c r="J9" s="7">
        <f>'[30]1st Circuit Summary 03.18'!$G$21</f>
        <v>635</v>
      </c>
      <c r="K9" s="7">
        <f>'[29]1st Circuit Summary 04.18'!$G$21</f>
        <v>639</v>
      </c>
      <c r="L9" s="7">
        <f>'[29]1st Circuit Summary 05.18'!$G$21</f>
        <v>641</v>
      </c>
      <c r="M9" s="7">
        <f>'[30]1st Circuit Summary 06.18'!$G$21</f>
        <v>647</v>
      </c>
    </row>
    <row r="10" spans="1:13" x14ac:dyDescent="0.25">
      <c r="A10" s="2" t="s">
        <v>58</v>
      </c>
      <c r="B10" s="7">
        <v>654</v>
      </c>
      <c r="C10" s="7">
        <v>653</v>
      </c>
      <c r="D10" s="7">
        <v>632</v>
      </c>
      <c r="E10" s="7">
        <v>621</v>
      </c>
      <c r="F10" s="7">
        <v>630</v>
      </c>
      <c r="G10" s="7">
        <v>623</v>
      </c>
      <c r="H10" s="7">
        <v>629</v>
      </c>
      <c r="I10" s="7">
        <f>'[29]1st Circuit Summary 02.18'!$G$16</f>
        <v>621</v>
      </c>
      <c r="J10" s="7">
        <f>'[30]1st Circuit Summary 03.18'!$G$16</f>
        <v>616</v>
      </c>
      <c r="K10" s="7">
        <f>'[29]1st Circuit Summary 04.18'!$G$16</f>
        <v>621</v>
      </c>
      <c r="L10" s="7">
        <f>'[29]1st Circuit Summary 05.18'!$G$16</f>
        <v>622</v>
      </c>
      <c r="M10" s="7">
        <f>'[30]1st Circuit Summary 06.18'!$G$16</f>
        <v>628</v>
      </c>
    </row>
    <row r="11" spans="1:13" x14ac:dyDescent="0.25">
      <c r="A11" s="2" t="s">
        <v>59</v>
      </c>
      <c r="B11" s="7">
        <v>469</v>
      </c>
      <c r="C11" s="7">
        <v>465</v>
      </c>
      <c r="D11" s="7">
        <v>480</v>
      </c>
      <c r="E11" s="7">
        <v>472</v>
      </c>
      <c r="F11" s="7">
        <v>476</v>
      </c>
      <c r="G11" s="7">
        <v>477</v>
      </c>
      <c r="H11" s="7">
        <v>480</v>
      </c>
      <c r="I11" s="7">
        <f>'[29]1st Circuit Summary 02.18'!$H$16</f>
        <v>474</v>
      </c>
      <c r="J11" s="7">
        <f>'[30]1st Circuit Summary 03.18'!$H$16</f>
        <v>487</v>
      </c>
      <c r="K11" s="7">
        <f>'[29]1st Circuit Summary 04.18'!$H$16</f>
        <v>485</v>
      </c>
      <c r="L11" s="7">
        <f>'[29]1st Circuit Summary 05.18'!$H$16</f>
        <v>477</v>
      </c>
      <c r="M11" s="7">
        <f>'[30]1st Circuit Summary 06.18'!$H$16</f>
        <v>480</v>
      </c>
    </row>
    <row r="12" spans="1:13" x14ac:dyDescent="0.25">
      <c r="A12" s="2" t="s">
        <v>60</v>
      </c>
      <c r="B12" s="7">
        <v>185</v>
      </c>
      <c r="C12" s="7">
        <v>188</v>
      </c>
      <c r="D12" s="7">
        <v>152</v>
      </c>
      <c r="E12" s="7">
        <v>149</v>
      </c>
      <c r="F12" s="7">
        <v>154</v>
      </c>
      <c r="G12" s="7">
        <v>146</v>
      </c>
      <c r="H12" s="7">
        <v>149</v>
      </c>
      <c r="I12" s="7">
        <f>'[29]1st Circuit Summary 02.18'!$G$17</f>
        <v>147</v>
      </c>
      <c r="J12" s="7">
        <f>'[30]1st Circuit Summary 03.18'!$G$17</f>
        <v>129</v>
      </c>
      <c r="K12" s="7">
        <f>'[29]1st Circuit Summary 04.18'!$G$17</f>
        <v>136</v>
      </c>
      <c r="L12" s="7">
        <f>'[29]1st Circuit Summary 05.18'!$G$17</f>
        <v>145</v>
      </c>
      <c r="M12" s="7">
        <f>'[30]1st Circuit Summary 06.18'!$G$17</f>
        <v>148</v>
      </c>
    </row>
    <row r="13" spans="1:13" customFormat="1" x14ac:dyDescent="0.25">
      <c r="A13" s="2" t="s">
        <v>61</v>
      </c>
      <c r="B13" s="3">
        <v>84</v>
      </c>
      <c r="C13" s="3">
        <v>76</v>
      </c>
      <c r="D13" s="3">
        <v>68</v>
      </c>
      <c r="E13" s="3">
        <v>39</v>
      </c>
      <c r="F13" s="3">
        <v>26</v>
      </c>
      <c r="G13" s="3">
        <v>42</v>
      </c>
      <c r="H13" s="3">
        <v>54</v>
      </c>
      <c r="I13" s="3">
        <f>'[24]6+ Months Inactive by County'!$C$7</f>
        <v>40</v>
      </c>
      <c r="J13" s="3">
        <f>'[25]6+ Months Inactive by County'!$C$7</f>
        <v>51</v>
      </c>
      <c r="K13" s="3">
        <f>'[26]6+ Months Inactive by County'!$C$7</f>
        <v>49</v>
      </c>
      <c r="L13" s="3">
        <f>'[27]6+ Months Inactive by County'!$C$7</f>
        <v>46</v>
      </c>
      <c r="M13" s="3">
        <f>'[28]6+ Months Inactive by County'!$C$7</f>
        <v>37</v>
      </c>
    </row>
    <row r="14" spans="1:13" x14ac:dyDescent="0.25">
      <c r="A14" s="2" t="s">
        <v>3</v>
      </c>
      <c r="B14" s="7">
        <v>15</v>
      </c>
      <c r="C14" s="7">
        <v>12</v>
      </c>
      <c r="D14" s="7">
        <v>14</v>
      </c>
      <c r="E14" s="7">
        <v>17</v>
      </c>
      <c r="F14" s="7">
        <v>19</v>
      </c>
      <c r="G14" s="7">
        <v>17</v>
      </c>
      <c r="H14" s="7">
        <v>19</v>
      </c>
      <c r="I14" s="7">
        <f>'[29]1st Circuit Summary 02.18'!$H$18</f>
        <v>20</v>
      </c>
      <c r="J14" s="7">
        <f>'[30]1st Circuit Summary 03.18'!$H$18</f>
        <v>19</v>
      </c>
      <c r="K14" s="7">
        <f>'[29]1st Circuit Summary 04.18'!$H$18</f>
        <v>18</v>
      </c>
      <c r="L14" s="7">
        <f>'[29]1st Circuit Summary 05.18'!$H$18</f>
        <v>19</v>
      </c>
      <c r="M14" s="7">
        <f>'[30]1st Circuit Summary 06.18'!$H$18</f>
        <v>19</v>
      </c>
    </row>
    <row r="16" spans="1:13" s="5" customFormat="1" x14ac:dyDescent="0.25">
      <c r="B16" s="6">
        <v>42917</v>
      </c>
      <c r="C16" s="6">
        <v>42948</v>
      </c>
      <c r="D16" s="6">
        <v>42979</v>
      </c>
      <c r="E16" s="6">
        <v>43009</v>
      </c>
      <c r="F16" s="6">
        <v>43040</v>
      </c>
      <c r="G16" s="6">
        <v>43070</v>
      </c>
      <c r="H16" s="6">
        <v>43101</v>
      </c>
      <c r="I16" s="6">
        <v>43132</v>
      </c>
      <c r="J16" s="6">
        <v>43160</v>
      </c>
      <c r="K16" s="6">
        <v>43191</v>
      </c>
      <c r="L16" s="6">
        <v>43221</v>
      </c>
      <c r="M16" s="6">
        <v>43252</v>
      </c>
    </row>
    <row r="17" spans="1:13" x14ac:dyDescent="0.25">
      <c r="A17" s="5" t="s">
        <v>4</v>
      </c>
      <c r="B17" s="7">
        <v>15</v>
      </c>
      <c r="C17" s="7">
        <v>20</v>
      </c>
      <c r="D17" s="7">
        <v>18</v>
      </c>
      <c r="E17" s="7">
        <v>19</v>
      </c>
      <c r="F17" s="7">
        <v>29</v>
      </c>
      <c r="G17" s="7">
        <v>13</v>
      </c>
      <c r="H17" s="7">
        <v>17</v>
      </c>
      <c r="I17" s="7">
        <f>'[29]1st Circuit Summary 02.18'!$H$19</f>
        <v>17</v>
      </c>
      <c r="J17" s="7">
        <f>'[30]1st Circuit Summary 03.18'!$H$19</f>
        <v>12</v>
      </c>
      <c r="K17" s="7">
        <f>'[29]1st Circuit Summary 04.18'!$H$19</f>
        <v>16</v>
      </c>
      <c r="L17" s="7">
        <f>'[29]1st Circuit Summary 05.18'!$H$19</f>
        <v>16</v>
      </c>
      <c r="M17" s="7">
        <f>'[30]1st Circuit Summary 06.18'!$H$19</f>
        <v>21</v>
      </c>
    </row>
    <row r="18" spans="1:13" x14ac:dyDescent="0.25">
      <c r="A18" s="5" t="s">
        <v>5</v>
      </c>
      <c r="B18" s="7">
        <v>13</v>
      </c>
      <c r="C18" s="7">
        <v>19</v>
      </c>
      <c r="D18" s="7">
        <v>16</v>
      </c>
      <c r="E18" s="7">
        <v>16</v>
      </c>
      <c r="F18" s="7">
        <v>20</v>
      </c>
      <c r="G18" s="7">
        <v>11</v>
      </c>
      <c r="H18" s="7">
        <v>15</v>
      </c>
      <c r="I18" s="7">
        <f>'[29]1st Circuit Summary 02.18'!$H$20</f>
        <v>19</v>
      </c>
      <c r="J18" s="7">
        <f>'[30]1st Circuit Summary 03.18'!$H$20</f>
        <v>0</v>
      </c>
      <c r="K18" s="7">
        <f>'[29]1st Circuit Summary 04.18'!$H$20</f>
        <v>13</v>
      </c>
      <c r="L18" s="7">
        <f>'[29]1st Circuit Summary 05.18'!$H$20</f>
        <v>16</v>
      </c>
      <c r="M18" s="7">
        <f>'[30]1st Circuit Summary 06.18'!$H$20</f>
        <v>21</v>
      </c>
    </row>
    <row r="19" spans="1:13" x14ac:dyDescent="0.25">
      <c r="A19" s="9"/>
    </row>
    <row r="20" spans="1:13" x14ac:dyDescent="0.25">
      <c r="A20" s="9"/>
    </row>
    <row r="21" spans="1:13" x14ac:dyDescent="0.25">
      <c r="A21"/>
    </row>
    <row r="22" spans="1:13" x14ac:dyDescent="0.25">
      <c r="A22"/>
    </row>
    <row r="23" spans="1:13" x14ac:dyDescent="0.25">
      <c r="A23"/>
    </row>
    <row r="24" spans="1:13" x14ac:dyDescent="0.25">
      <c r="A24"/>
    </row>
    <row r="25" spans="1:13" x14ac:dyDescent="0.25">
      <c r="A25"/>
    </row>
  </sheetData>
  <pageMargins left="0.25" right="0.25" top="1.25" bottom="0.75" header="0.3" footer="0.3"/>
  <pageSetup scale="99" orientation="landscape" r:id="rId1"/>
  <headerFooter>
    <oddHeader>&amp;C&amp;"-,Bold"Circuit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N48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4" max="14" width="9.28515625" customWidth="1"/>
    <col min="15" max="15" width="1.7109375" customWidth="1"/>
  </cols>
  <sheetData>
    <row r="2" spans="2:14" x14ac:dyDescent="0.25">
      <c r="B2" s="2" t="s">
        <v>36</v>
      </c>
      <c r="N2" s="17" t="str">
        <f>'Statewide Charts FY 17-18'!N2</f>
        <v>June 2018</v>
      </c>
    </row>
    <row r="3" spans="2:14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x14ac:dyDescent="0.25">
      <c r="B24" s="2" t="str">
        <f>B2</f>
        <v>Circuit 1</v>
      </c>
      <c r="N24" s="17" t="str">
        <f>'Statewide Charts FY 17-18'!N2</f>
        <v>June 2018</v>
      </c>
    </row>
    <row r="25" spans="2:14" x14ac:dyDescent="0.25">
      <c r="B25" s="2"/>
    </row>
    <row r="46" spans="2:14" x14ac:dyDescent="0.25">
      <c r="B46" s="2" t="str">
        <f>B2</f>
        <v>Circuit 1</v>
      </c>
      <c r="N46" s="17" t="str">
        <f>'Statewide Charts FY 17-18'!N2</f>
        <v>June 2018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"/>
  <sheetViews>
    <sheetView view="pageLayout" zoomScaleNormal="100" workbookViewId="0">
      <selection activeCell="M19" sqref="M19"/>
    </sheetView>
  </sheetViews>
  <sheetFormatPr defaultColWidth="8.28515625"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18">
        <v>374</v>
      </c>
      <c r="C2" s="18">
        <v>397</v>
      </c>
      <c r="D2" s="18">
        <v>420</v>
      </c>
      <c r="E2" s="18">
        <v>421</v>
      </c>
      <c r="F2" s="18">
        <v>426</v>
      </c>
      <c r="G2" s="18">
        <v>426</v>
      </c>
      <c r="H2" s="18">
        <v>433</v>
      </c>
      <c r="I2" s="18">
        <f>[8]Sheet1!$S$17</f>
        <v>434</v>
      </c>
      <c r="J2" s="18">
        <f>[9]Sheet1!$S$17</f>
        <v>440</v>
      </c>
      <c r="K2" s="18">
        <f>[10]Sheet1!$S$17</f>
        <v>438</v>
      </c>
      <c r="L2" s="18">
        <f>[11]Sheet1!$S$17</f>
        <v>443</v>
      </c>
      <c r="M2" s="18">
        <f>[12]Sheet1!$S$17</f>
        <v>448</v>
      </c>
    </row>
    <row r="3" spans="1:13" x14ac:dyDescent="0.25">
      <c r="A3" s="2" t="s">
        <v>0</v>
      </c>
      <c r="B3" s="3">
        <v>403</v>
      </c>
      <c r="C3" s="3">
        <v>420</v>
      </c>
      <c r="D3" s="3">
        <v>440</v>
      </c>
      <c r="E3" s="3">
        <v>445</v>
      </c>
      <c r="F3" s="3">
        <v>459</v>
      </c>
      <c r="G3" s="3">
        <v>456</v>
      </c>
      <c r="H3" s="3">
        <v>449</v>
      </c>
      <c r="I3" s="3">
        <f>'[31]2nd Circuit Summary 02.18'!$B$7</f>
        <v>454</v>
      </c>
      <c r="J3" s="3">
        <f>'[32]2nd Circuit Summary 03.18'!$B$7</f>
        <v>448</v>
      </c>
      <c r="K3" s="3">
        <f>'[31]2nd Circuit Summary 04.18'!$B$7</f>
        <v>456</v>
      </c>
      <c r="L3" s="3">
        <f>'[31]2nd Circuit Summary 05.18'!$B$7</f>
        <v>444</v>
      </c>
      <c r="M3" s="3">
        <f>'[32]2nd Circuit Summary 06.18'!$B$7</f>
        <v>455</v>
      </c>
    </row>
    <row r="4" spans="1:13" x14ac:dyDescent="0.25">
      <c r="A4" s="2" t="s">
        <v>1</v>
      </c>
      <c r="B4" s="3">
        <v>393</v>
      </c>
      <c r="C4" s="3">
        <v>412</v>
      </c>
      <c r="D4" s="3">
        <v>410</v>
      </c>
      <c r="E4" s="3">
        <v>417</v>
      </c>
      <c r="F4" s="3">
        <v>414</v>
      </c>
      <c r="G4" s="3">
        <v>424</v>
      </c>
      <c r="H4" s="3">
        <v>425</v>
      </c>
      <c r="I4" s="3">
        <f>'[31]2nd Circuit Summary 02.18'!$B$16</f>
        <v>436</v>
      </c>
      <c r="J4" s="3">
        <f>'[32]2nd Circuit Summary 03.18'!$B$16</f>
        <v>423</v>
      </c>
      <c r="K4" s="3">
        <f>'[31]2nd Circuit Summary 04.18'!$B$16</f>
        <v>439</v>
      </c>
      <c r="L4" s="3">
        <f>'[31]2nd Circuit Summary 05.18'!$B$16</f>
        <v>427</v>
      </c>
      <c r="M4" s="3">
        <f>'[32]2nd Circuit Summary 06.18'!$B$16</f>
        <v>445</v>
      </c>
    </row>
    <row r="5" spans="1:13" x14ac:dyDescent="0.25">
      <c r="A5" s="2" t="s">
        <v>6</v>
      </c>
      <c r="B5" s="3">
        <v>10</v>
      </c>
      <c r="C5" s="3">
        <v>8</v>
      </c>
      <c r="D5" s="3">
        <v>28</v>
      </c>
      <c r="E5" s="3">
        <v>28</v>
      </c>
      <c r="F5" s="3">
        <v>45</v>
      </c>
      <c r="G5" s="3">
        <v>32</v>
      </c>
      <c r="H5" s="3">
        <v>24</v>
      </c>
      <c r="I5" s="3">
        <f>'[31]2nd Circuit Summary 02.18'!$B$9</f>
        <v>18</v>
      </c>
      <c r="J5" s="3">
        <f>'[32]2nd Circuit Summary 03.18'!$B$9</f>
        <v>24</v>
      </c>
      <c r="K5" s="3">
        <f>'[31]2nd Circuit Summary 04.18'!$B$9</f>
        <v>17</v>
      </c>
      <c r="L5" s="3">
        <f>'[31]2nd Circuit Summary 05.18'!$B$9</f>
        <v>17</v>
      </c>
      <c r="M5" s="3">
        <f>'[32]2nd Circuit Summary 06.18'!$B$9</f>
        <v>10</v>
      </c>
    </row>
    <row r="6" spans="1:13" x14ac:dyDescent="0.25">
      <c r="A6" s="2" t="s">
        <v>7</v>
      </c>
      <c r="B6" s="3">
        <v>0</v>
      </c>
      <c r="C6" s="3">
        <v>0</v>
      </c>
      <c r="D6" s="3">
        <v>2</v>
      </c>
      <c r="E6" s="3">
        <v>0</v>
      </c>
      <c r="F6" s="3">
        <v>0</v>
      </c>
      <c r="G6" s="3">
        <v>0</v>
      </c>
      <c r="H6" s="3">
        <v>0</v>
      </c>
      <c r="I6" s="3">
        <f t="shared" ref="I6:M6" si="0">I3-(I4+I5)</f>
        <v>0</v>
      </c>
      <c r="J6" s="3">
        <f t="shared" si="0"/>
        <v>1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7" spans="1:13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318</v>
      </c>
      <c r="C9" s="3">
        <v>324</v>
      </c>
      <c r="D9" s="3">
        <v>326</v>
      </c>
      <c r="E9" s="3">
        <v>331</v>
      </c>
      <c r="F9" s="3">
        <v>333</v>
      </c>
      <c r="G9" s="3">
        <v>330</v>
      </c>
      <c r="H9" s="3">
        <v>340</v>
      </c>
      <c r="I9" s="3">
        <f>'[31]2nd Circuit Summary 02.18'!$G$21</f>
        <v>341</v>
      </c>
      <c r="J9" s="3">
        <f>'[32]2nd Circuit Summary 03.18'!$G$21</f>
        <v>345</v>
      </c>
      <c r="K9" s="3">
        <f>'[31]2nd Circuit Summary 04.18'!$G$21</f>
        <v>350</v>
      </c>
      <c r="L9" s="3">
        <f>'[31]2nd Circuit Summary 05.18'!$G$21</f>
        <v>346</v>
      </c>
      <c r="M9" s="3">
        <f>'[32]2nd Circuit Summary 06.18'!$G$21</f>
        <v>341</v>
      </c>
    </row>
    <row r="10" spans="1:13" x14ac:dyDescent="0.25">
      <c r="A10" s="2" t="s">
        <v>58</v>
      </c>
      <c r="B10" s="3">
        <v>310</v>
      </c>
      <c r="C10" s="3">
        <v>316</v>
      </c>
      <c r="D10" s="3">
        <v>322</v>
      </c>
      <c r="E10" s="3">
        <v>326</v>
      </c>
      <c r="F10" s="3">
        <v>326</v>
      </c>
      <c r="G10" s="3">
        <v>326</v>
      </c>
      <c r="H10" s="3">
        <v>336</v>
      </c>
      <c r="I10" s="3">
        <f>'[31]2nd Circuit Summary 02.18'!$G$16</f>
        <v>338</v>
      </c>
      <c r="J10" s="3">
        <f>'[32]2nd Circuit Summary 03.18'!$G$16</f>
        <v>342</v>
      </c>
      <c r="K10" s="3">
        <f>'[31]2nd Circuit Summary 04.18'!$G$16</f>
        <v>347</v>
      </c>
      <c r="L10" s="3">
        <f>'[31]2nd Circuit Summary 05.18'!$G$16</f>
        <v>342</v>
      </c>
      <c r="M10" s="3">
        <f>'[32]2nd Circuit Summary 06.18'!$G$16</f>
        <v>337</v>
      </c>
    </row>
    <row r="11" spans="1:13" x14ac:dyDescent="0.25">
      <c r="A11" s="2" t="s">
        <v>59</v>
      </c>
      <c r="B11" s="3">
        <v>246</v>
      </c>
      <c r="C11" s="3">
        <v>253</v>
      </c>
      <c r="D11" s="3">
        <v>246</v>
      </c>
      <c r="E11" s="3">
        <v>256</v>
      </c>
      <c r="F11" s="3">
        <v>250</v>
      </c>
      <c r="G11" s="3">
        <v>244</v>
      </c>
      <c r="H11" s="3">
        <v>241</v>
      </c>
      <c r="I11" s="3">
        <f>'[31]2nd Circuit Summary 02.18'!$H$16</f>
        <v>256</v>
      </c>
      <c r="J11" s="3">
        <f>'[32]2nd Circuit Summary 03.18'!$H$16</f>
        <v>251</v>
      </c>
      <c r="K11" s="3">
        <f>'[31]2nd Circuit Summary 04.18'!$H$16</f>
        <v>260</v>
      </c>
      <c r="L11" s="3">
        <f>'[31]2nd Circuit Summary 05.18'!$H$16</f>
        <v>265</v>
      </c>
      <c r="M11" s="3">
        <f>'[32]2nd Circuit Summary 06.18'!$H$16</f>
        <v>268</v>
      </c>
    </row>
    <row r="12" spans="1:13" x14ac:dyDescent="0.25">
      <c r="A12" s="2" t="s">
        <v>60</v>
      </c>
      <c r="B12" s="3">
        <v>64</v>
      </c>
      <c r="C12" s="3">
        <v>63</v>
      </c>
      <c r="D12" s="3">
        <v>76</v>
      </c>
      <c r="E12" s="3">
        <v>70</v>
      </c>
      <c r="F12" s="3">
        <v>76</v>
      </c>
      <c r="G12" s="3">
        <v>82</v>
      </c>
      <c r="H12" s="3">
        <v>95</v>
      </c>
      <c r="I12" s="3">
        <f>'[31]2nd Circuit Summary 02.18'!$G$17</f>
        <v>82</v>
      </c>
      <c r="J12" s="3">
        <f>'[32]2nd Circuit Summary 03.18'!$G$17</f>
        <v>91</v>
      </c>
      <c r="K12" s="3">
        <f>'[31]2nd Circuit Summary 04.18'!$G$17</f>
        <v>87</v>
      </c>
      <c r="L12" s="3">
        <f>'[31]2nd Circuit Summary 05.18'!$G$17</f>
        <v>77</v>
      </c>
      <c r="M12" s="3">
        <f>'[32]2nd Circuit Summary 06.18'!$G$17</f>
        <v>69</v>
      </c>
    </row>
    <row r="13" spans="1:13" x14ac:dyDescent="0.25">
      <c r="A13" s="2" t="s">
        <v>61</v>
      </c>
      <c r="B13" s="3">
        <v>24</v>
      </c>
      <c r="C13" s="3">
        <v>25</v>
      </c>
      <c r="D13" s="3">
        <v>26</v>
      </c>
      <c r="E13" s="3">
        <v>23</v>
      </c>
      <c r="F13" s="3">
        <v>28</v>
      </c>
      <c r="G13" s="3">
        <v>28</v>
      </c>
      <c r="H13" s="3">
        <v>27</v>
      </c>
      <c r="I13" s="3">
        <f>'[24]6+ Months Inactive by County'!$C$14</f>
        <v>31</v>
      </c>
      <c r="J13" s="3">
        <f>'[25]6+ Months Inactive by County'!$C$14</f>
        <v>32</v>
      </c>
      <c r="K13" s="3">
        <f>'[26]6+ Months Inactive by County'!$C$14</f>
        <v>31</v>
      </c>
      <c r="L13" s="3">
        <f>'[27]6+ Months Inactive by County'!$C$14</f>
        <v>33</v>
      </c>
      <c r="M13" s="3">
        <f>'[28]6+ Months Inactive by County'!$C$14</f>
        <v>9</v>
      </c>
    </row>
    <row r="14" spans="1:13" x14ac:dyDescent="0.25">
      <c r="A14" s="2" t="s">
        <v>3</v>
      </c>
      <c r="B14" s="3">
        <v>8</v>
      </c>
      <c r="C14" s="3">
        <v>8</v>
      </c>
      <c r="D14" s="3">
        <v>4</v>
      </c>
      <c r="E14" s="3">
        <v>5</v>
      </c>
      <c r="F14" s="3">
        <v>7</v>
      </c>
      <c r="G14" s="3">
        <v>4</v>
      </c>
      <c r="H14" s="3">
        <v>4</v>
      </c>
      <c r="I14" s="3">
        <f>'[31]2nd Circuit Summary 02.18'!$H$18</f>
        <v>3</v>
      </c>
      <c r="J14" s="3">
        <f>'[32]2nd Circuit Summary 03.18'!$H$18</f>
        <v>3</v>
      </c>
      <c r="K14" s="3">
        <f>'[31]2nd Circuit Summary 04.18'!$H$18</f>
        <v>3</v>
      </c>
      <c r="L14" s="3">
        <f>'[31]2nd Circuit Summary 05.18'!$H$18</f>
        <v>4</v>
      </c>
      <c r="M14" s="3">
        <f>'[32]2nd Circuit Summary 06.18'!$H$18</f>
        <v>4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6</v>
      </c>
      <c r="C17" s="3">
        <v>9</v>
      </c>
      <c r="D17" s="3">
        <v>6</v>
      </c>
      <c r="E17" s="3">
        <v>8</v>
      </c>
      <c r="F17" s="3">
        <v>9</v>
      </c>
      <c r="G17" s="3">
        <v>1</v>
      </c>
      <c r="H17" s="3">
        <v>13</v>
      </c>
      <c r="I17" s="3">
        <f>'[31]2nd Circuit Summary 02.18'!$H$19</f>
        <v>11</v>
      </c>
      <c r="J17" s="3">
        <f>'[32]2nd Circuit Summary 03.18'!$H$19</f>
        <v>10</v>
      </c>
      <c r="K17" s="3">
        <f>'[31]2nd Circuit Summary 04.18'!$H$19</f>
        <v>13</v>
      </c>
      <c r="L17" s="3">
        <f>'[31]2nd Circuit Summary 05.18'!$H$19</f>
        <v>2</v>
      </c>
      <c r="M17" s="3">
        <f>'[32]2nd Circuit Summary 06.18'!$H$19</f>
        <v>8</v>
      </c>
    </row>
    <row r="18" spans="1:13" x14ac:dyDescent="0.25">
      <c r="A18" s="2" t="s">
        <v>5</v>
      </c>
      <c r="B18" s="3">
        <v>3</v>
      </c>
      <c r="C18" s="3">
        <v>4</v>
      </c>
      <c r="D18" s="3">
        <v>4</v>
      </c>
      <c r="E18" s="3">
        <v>8</v>
      </c>
      <c r="F18" s="3">
        <v>4</v>
      </c>
      <c r="G18" s="3">
        <v>5</v>
      </c>
      <c r="H18" s="3">
        <v>9</v>
      </c>
      <c r="I18" s="3">
        <f>'[31]2nd Circuit Summary 02.18'!$H$20</f>
        <v>5</v>
      </c>
      <c r="J18" s="3">
        <f>'[32]2nd Circuit Summary 03.18'!$H$20</f>
        <v>6</v>
      </c>
      <c r="K18" s="3">
        <f>'[31]2nd Circuit Summary 04.18'!$H$20</f>
        <v>7</v>
      </c>
      <c r="L18" s="3">
        <f>'[31]2nd Circuit Summary 05.18'!$H$20</f>
        <v>10</v>
      </c>
      <c r="M18" s="3">
        <f>'[32]2nd Circuit Summary 06.18'!$H$20</f>
        <v>11</v>
      </c>
    </row>
  </sheetData>
  <pageMargins left="0.25" right="0.25" top="1.25" bottom="0.75" header="0.3" footer="0.3"/>
  <pageSetup scale="91" orientation="landscape" r:id="rId1"/>
  <headerFooter>
    <oddHeader>&amp;C&amp;"-,Bold"Circuit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N48"/>
  <sheetViews>
    <sheetView showGridLines="0" zoomScaleNormal="100" zoomScaleSheetLayoutView="110" workbookViewId="0">
      <selection activeCell="W29" sqref="W29"/>
    </sheetView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48</v>
      </c>
      <c r="N2" s="17" t="str">
        <f>'Statewide Charts FY 17-18'!N2</f>
        <v>June 2018</v>
      </c>
    </row>
    <row r="24" spans="2:14" x14ac:dyDescent="0.25">
      <c r="B24" s="2" t="str">
        <f>B2</f>
        <v>Circuit 2</v>
      </c>
      <c r="N24" s="17" t="str">
        <f>'Statewide Charts FY 17-18'!N2</f>
        <v>June 2018</v>
      </c>
    </row>
    <row r="25" spans="2:14" x14ac:dyDescent="0.25">
      <c r="B25" s="2"/>
    </row>
    <row r="46" spans="2:14" x14ac:dyDescent="0.25">
      <c r="B46" s="2" t="str">
        <f>B2</f>
        <v>Circuit 2</v>
      </c>
      <c r="N46" s="17" t="str">
        <f>'Statewide Charts FY 17-18'!N2</f>
        <v>June 2018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5" bestFit="1" customWidth="1"/>
    <col min="2" max="2" width="6.140625" style="8" bestFit="1" customWidth="1"/>
    <col min="3" max="3" width="7.140625" style="8" bestFit="1" customWidth="1"/>
    <col min="4" max="11" width="7.140625" style="8" customWidth="1"/>
    <col min="12" max="12" width="7.5703125" style="8" bestFit="1" customWidth="1"/>
    <col min="13" max="13" width="7.5703125" style="8" customWidth="1"/>
    <col min="14" max="16384" width="9.140625" style="8"/>
  </cols>
  <sheetData>
    <row r="1" spans="1:13" s="5" customFormat="1" x14ac:dyDescent="0.25">
      <c r="B1" s="6">
        <v>42917</v>
      </c>
      <c r="C1" s="6">
        <v>42948</v>
      </c>
      <c r="D1" s="6">
        <v>42979</v>
      </c>
      <c r="E1" s="6">
        <v>43009</v>
      </c>
      <c r="F1" s="6">
        <v>43040</v>
      </c>
      <c r="G1" s="6">
        <v>43070</v>
      </c>
      <c r="H1" s="6">
        <v>43101</v>
      </c>
      <c r="I1" s="6">
        <v>43132</v>
      </c>
      <c r="J1" s="6">
        <v>43160</v>
      </c>
      <c r="K1" s="6">
        <v>43191</v>
      </c>
      <c r="L1" s="6">
        <v>43221</v>
      </c>
      <c r="M1" s="6">
        <v>43252</v>
      </c>
    </row>
    <row r="2" spans="1:13" x14ac:dyDescent="0.25">
      <c r="A2" s="5" t="s">
        <v>31</v>
      </c>
      <c r="B2" s="19">
        <v>508</v>
      </c>
      <c r="C2" s="19">
        <v>501</v>
      </c>
      <c r="D2" s="19">
        <v>507</v>
      </c>
      <c r="E2" s="19">
        <v>487</v>
      </c>
      <c r="F2" s="19">
        <v>488</v>
      </c>
      <c r="G2" s="19">
        <v>468</v>
      </c>
      <c r="H2" s="19">
        <v>462</v>
      </c>
      <c r="I2" s="19">
        <f>[8]Sheet1!$S$26</f>
        <v>447</v>
      </c>
      <c r="J2" s="19">
        <f>[9]Sheet1!$S$26</f>
        <v>453</v>
      </c>
      <c r="K2" s="19">
        <f>[10]Sheet1!$S$26</f>
        <v>480</v>
      </c>
      <c r="L2" s="19">
        <f>[11]Sheet1!$S$26</f>
        <v>494</v>
      </c>
      <c r="M2" s="19">
        <f>[12]Sheet1!$S$26</f>
        <v>478</v>
      </c>
    </row>
    <row r="3" spans="1:13" x14ac:dyDescent="0.25">
      <c r="A3" s="5" t="s">
        <v>0</v>
      </c>
      <c r="B3" s="7">
        <v>532</v>
      </c>
      <c r="C3" s="7">
        <v>532</v>
      </c>
      <c r="D3" s="7">
        <v>523</v>
      </c>
      <c r="E3" s="7">
        <v>524</v>
      </c>
      <c r="F3" s="7">
        <v>500</v>
      </c>
      <c r="G3" s="7">
        <v>474</v>
      </c>
      <c r="H3" s="7">
        <v>459</v>
      </c>
      <c r="I3" s="7">
        <f>'[33]3rd Circuit Summary 02.18'!$B$7</f>
        <v>461</v>
      </c>
      <c r="J3" s="7">
        <f>'[34]3rd Circuit Summary 03.18'!$B$7</f>
        <v>466</v>
      </c>
      <c r="K3" s="7">
        <f>'[33]3rd Circuit Summary 04.18'!$B$7</f>
        <v>496</v>
      </c>
      <c r="L3" s="7">
        <f>'[33]3rd Circuit Summary 05.18'!$B$7</f>
        <v>494</v>
      </c>
      <c r="M3" s="7">
        <f>'[34]3rd Circuit Summary 06.18'!$B$7</f>
        <v>496</v>
      </c>
    </row>
    <row r="4" spans="1:13" x14ac:dyDescent="0.25">
      <c r="A4" s="5" t="s">
        <v>1</v>
      </c>
      <c r="B4" s="7">
        <v>344</v>
      </c>
      <c r="C4" s="7">
        <v>334</v>
      </c>
      <c r="D4" s="7">
        <v>324</v>
      </c>
      <c r="E4" s="7">
        <v>337</v>
      </c>
      <c r="F4" s="7">
        <v>305</v>
      </c>
      <c r="G4" s="7">
        <v>281</v>
      </c>
      <c r="H4" s="7">
        <v>268</v>
      </c>
      <c r="I4" s="7">
        <f>'[33]3rd Circuit Summary 02.18'!$B$16</f>
        <v>263</v>
      </c>
      <c r="J4" s="7">
        <f>'[34]3rd Circuit Summary 03.18'!$B$16</f>
        <v>263</v>
      </c>
      <c r="K4" s="7">
        <f>'[33]3rd Circuit Summary 04.18'!$B$16</f>
        <v>257</v>
      </c>
      <c r="L4" s="7">
        <f>'[33]3rd Circuit Summary 05.18'!$B$16</f>
        <v>293</v>
      </c>
      <c r="M4" s="7">
        <f>'[34]3rd Circuit Summary 06.18'!$B$16</f>
        <v>290</v>
      </c>
    </row>
    <row r="5" spans="1:13" x14ac:dyDescent="0.25">
      <c r="A5" s="5" t="s">
        <v>6</v>
      </c>
      <c r="B5" s="7">
        <v>188</v>
      </c>
      <c r="C5" s="7">
        <v>198</v>
      </c>
      <c r="D5" s="7">
        <v>198</v>
      </c>
      <c r="E5" s="7">
        <v>185</v>
      </c>
      <c r="F5" s="7">
        <v>192</v>
      </c>
      <c r="G5" s="7">
        <v>193</v>
      </c>
      <c r="H5" s="7">
        <v>191</v>
      </c>
      <c r="I5" s="7">
        <f>'[33]3rd Circuit Summary 02.18'!$B$9</f>
        <v>198</v>
      </c>
      <c r="J5" s="7">
        <f>'[34]3rd Circuit Summary 03.18'!$B$9</f>
        <v>203</v>
      </c>
      <c r="K5" s="7">
        <f>'[33]3rd Circuit Summary 04.18'!$B$9</f>
        <v>233</v>
      </c>
      <c r="L5" s="7">
        <f>'[33]3rd Circuit Summary 05.18'!$B$9</f>
        <v>198</v>
      </c>
      <c r="M5" s="7">
        <f>'[34]3rd Circuit Summary 06.18'!$B$9</f>
        <v>198</v>
      </c>
    </row>
    <row r="6" spans="1:13" x14ac:dyDescent="0.25">
      <c r="A6" s="5" t="s">
        <v>7</v>
      </c>
      <c r="B6" s="7">
        <v>0</v>
      </c>
      <c r="C6" s="7">
        <v>0</v>
      </c>
      <c r="D6" s="7">
        <v>1</v>
      </c>
      <c r="E6" s="7">
        <v>2</v>
      </c>
      <c r="F6" s="7">
        <v>3</v>
      </c>
      <c r="G6" s="7">
        <v>0</v>
      </c>
      <c r="H6" s="7">
        <v>0</v>
      </c>
      <c r="I6" s="7">
        <f t="shared" ref="I6:M6" si="0">I3-(I4+I5)</f>
        <v>0</v>
      </c>
      <c r="J6" s="7">
        <f t="shared" si="0"/>
        <v>0</v>
      </c>
      <c r="K6" s="7">
        <f t="shared" si="0"/>
        <v>6</v>
      </c>
      <c r="L6" s="7">
        <f t="shared" si="0"/>
        <v>3</v>
      </c>
      <c r="M6" s="7">
        <f t="shared" si="0"/>
        <v>8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>
        <v>42917</v>
      </c>
      <c r="C8" s="6">
        <v>42948</v>
      </c>
      <c r="D8" s="6">
        <v>42979</v>
      </c>
      <c r="E8" s="6">
        <v>43009</v>
      </c>
      <c r="F8" s="6">
        <v>43040</v>
      </c>
      <c r="G8" s="6">
        <v>43070</v>
      </c>
      <c r="H8" s="6">
        <v>43101</v>
      </c>
      <c r="I8" s="6">
        <v>43132</v>
      </c>
      <c r="J8" s="6">
        <v>43160</v>
      </c>
      <c r="K8" s="6">
        <v>43191</v>
      </c>
      <c r="L8" s="6">
        <v>43221</v>
      </c>
      <c r="M8" s="6">
        <v>43252</v>
      </c>
    </row>
    <row r="9" spans="1:13" x14ac:dyDescent="0.25">
      <c r="A9" s="2" t="s">
        <v>2</v>
      </c>
      <c r="B9" s="7">
        <v>171</v>
      </c>
      <c r="C9" s="7">
        <v>172</v>
      </c>
      <c r="D9" s="7">
        <v>171</v>
      </c>
      <c r="E9" s="7">
        <v>169</v>
      </c>
      <c r="F9" s="7">
        <v>170</v>
      </c>
      <c r="G9" s="7">
        <v>167</v>
      </c>
      <c r="H9" s="7">
        <v>170</v>
      </c>
      <c r="I9" s="7">
        <f>'[33]3rd Circuit Summary 02.18'!$G$21</f>
        <v>166</v>
      </c>
      <c r="J9" s="7">
        <f>'[34]3rd Circuit Summary 03.18'!$G$21</f>
        <v>165</v>
      </c>
      <c r="K9" s="7">
        <f>'[33]3rd Circuit Summary 04.18'!$G$21</f>
        <v>168</v>
      </c>
      <c r="L9" s="7">
        <f>'[33]3rd Circuit Summary 05.18'!$G$21</f>
        <v>166</v>
      </c>
      <c r="M9" s="7">
        <f>'[34]3rd Circuit Summary 06.18'!$G$21</f>
        <v>164</v>
      </c>
    </row>
    <row r="10" spans="1:13" x14ac:dyDescent="0.25">
      <c r="A10" s="2" t="s">
        <v>58</v>
      </c>
      <c r="B10" s="7">
        <v>143</v>
      </c>
      <c r="C10" s="7">
        <v>143</v>
      </c>
      <c r="D10" s="7">
        <v>142</v>
      </c>
      <c r="E10" s="7">
        <v>140</v>
      </c>
      <c r="F10" s="7">
        <v>141</v>
      </c>
      <c r="G10" s="7">
        <v>138</v>
      </c>
      <c r="H10" s="7">
        <v>142</v>
      </c>
      <c r="I10" s="7">
        <f>'[33]3rd Circuit Summary 02.18'!$G$16</f>
        <v>139</v>
      </c>
      <c r="J10" s="7">
        <f>'[34]3rd Circuit Summary 03.18'!$G$16</f>
        <v>138</v>
      </c>
      <c r="K10" s="7">
        <f>'[33]3rd Circuit Summary 04.18'!$G$16</f>
        <v>141</v>
      </c>
      <c r="L10" s="7">
        <f>'[33]3rd Circuit Summary 05.18'!$G$16</f>
        <v>139</v>
      </c>
      <c r="M10" s="7">
        <f>'[34]3rd Circuit Summary 06.18'!$G$16</f>
        <v>137</v>
      </c>
    </row>
    <row r="11" spans="1:13" x14ac:dyDescent="0.25">
      <c r="A11" s="2" t="s">
        <v>59</v>
      </c>
      <c r="B11" s="7">
        <v>130</v>
      </c>
      <c r="C11" s="7">
        <v>125</v>
      </c>
      <c r="D11" s="7">
        <v>121</v>
      </c>
      <c r="E11" s="7">
        <v>118</v>
      </c>
      <c r="F11" s="7">
        <v>122</v>
      </c>
      <c r="G11" s="7">
        <v>113</v>
      </c>
      <c r="H11" s="7">
        <v>111</v>
      </c>
      <c r="I11" s="7">
        <f>'[33]3rd Circuit Summary 02.18'!$H$16</f>
        <v>112</v>
      </c>
      <c r="J11" s="7">
        <f>'[34]3rd Circuit Summary 03.18'!$H$16</f>
        <v>112</v>
      </c>
      <c r="K11" s="7">
        <f>'[33]3rd Circuit Summary 04.18'!$H$16</f>
        <v>112</v>
      </c>
      <c r="L11" s="7">
        <f>'[33]3rd Circuit Summary 05.18'!$H$16</f>
        <v>115</v>
      </c>
      <c r="M11" s="7">
        <f>'[34]3rd Circuit Summary 06.18'!$H$16</f>
        <v>114</v>
      </c>
    </row>
    <row r="12" spans="1:13" x14ac:dyDescent="0.25">
      <c r="A12" s="2" t="s">
        <v>60</v>
      </c>
      <c r="B12" s="7">
        <v>13</v>
      </c>
      <c r="C12" s="7">
        <v>18</v>
      </c>
      <c r="D12" s="7">
        <v>21</v>
      </c>
      <c r="E12" s="7">
        <v>22</v>
      </c>
      <c r="F12" s="7">
        <v>19</v>
      </c>
      <c r="G12" s="7">
        <v>25</v>
      </c>
      <c r="H12" s="7">
        <v>31</v>
      </c>
      <c r="I12" s="7">
        <f>'[33]3rd Circuit Summary 02.18'!$G$17</f>
        <v>27</v>
      </c>
      <c r="J12" s="7">
        <f>'[34]3rd Circuit Summary 03.18'!$G$17</f>
        <v>26</v>
      </c>
      <c r="K12" s="7">
        <f>'[33]3rd Circuit Summary 04.18'!$G$17</f>
        <v>29</v>
      </c>
      <c r="L12" s="7">
        <f>'[33]3rd Circuit Summary 05.18'!$G$17</f>
        <v>24</v>
      </c>
      <c r="M12" s="7">
        <f>'[34]3rd Circuit Summary 06.18'!$G$17</f>
        <v>23</v>
      </c>
    </row>
    <row r="13" spans="1:13" customFormat="1" x14ac:dyDescent="0.25">
      <c r="A13" s="2" t="s">
        <v>61</v>
      </c>
      <c r="B13">
        <v>4</v>
      </c>
      <c r="C13">
        <v>3</v>
      </c>
      <c r="D13">
        <v>1</v>
      </c>
      <c r="E13">
        <v>1</v>
      </c>
      <c r="F13">
        <v>0</v>
      </c>
      <c r="G13">
        <v>0</v>
      </c>
      <c r="H13">
        <v>3</v>
      </c>
      <c r="I13">
        <f>'[24]6+ Months Inactive by County'!$C$22</f>
        <v>8</v>
      </c>
      <c r="J13">
        <f>'[25]6+ Months Inactive by County'!$C$22</f>
        <v>9</v>
      </c>
      <c r="K13">
        <f>'[26]6+ Months Inactive by County'!$C$22</f>
        <v>9</v>
      </c>
      <c r="L13">
        <f>'[27]6+ Months Inactive by County'!$C$22</f>
        <v>2</v>
      </c>
      <c r="M13">
        <f>'[28]6+ Months Inactive by County'!$C$22</f>
        <v>2</v>
      </c>
    </row>
    <row r="14" spans="1:13" x14ac:dyDescent="0.25">
      <c r="A14" s="2" t="s">
        <v>3</v>
      </c>
      <c r="B14" s="7">
        <v>28</v>
      </c>
      <c r="C14" s="7">
        <v>29</v>
      </c>
      <c r="D14" s="7">
        <v>29</v>
      </c>
      <c r="E14" s="7">
        <v>29</v>
      </c>
      <c r="F14" s="7">
        <v>29</v>
      </c>
      <c r="G14" s="7">
        <v>29</v>
      </c>
      <c r="H14" s="7">
        <v>28</v>
      </c>
      <c r="I14" s="7">
        <f>'[33]3rd Circuit Summary 02.18'!$H$18</f>
        <v>27</v>
      </c>
      <c r="J14" s="7">
        <f>'[34]3rd Circuit Summary 03.18'!$H$18</f>
        <v>27</v>
      </c>
      <c r="K14" s="7">
        <f>'[33]3rd Circuit Summary 04.18'!$H$18</f>
        <v>27</v>
      </c>
      <c r="L14" s="7">
        <f>'[33]3rd Circuit Summary 05.18'!$H$18</f>
        <v>27</v>
      </c>
      <c r="M14" s="7">
        <f>'[34]3rd Circuit Summary 06.18'!$H$18</f>
        <v>27</v>
      </c>
    </row>
    <row r="16" spans="1:13" s="5" customFormat="1" x14ac:dyDescent="0.25">
      <c r="B16" s="6">
        <v>42917</v>
      </c>
      <c r="C16" s="6">
        <v>42948</v>
      </c>
      <c r="D16" s="6">
        <v>42979</v>
      </c>
      <c r="E16" s="6">
        <v>43009</v>
      </c>
      <c r="F16" s="6">
        <v>43040</v>
      </c>
      <c r="G16" s="6">
        <v>43070</v>
      </c>
      <c r="H16" s="6">
        <v>43101</v>
      </c>
      <c r="I16" s="6">
        <v>43132</v>
      </c>
      <c r="J16" s="6">
        <v>43160</v>
      </c>
      <c r="K16" s="6">
        <v>43191</v>
      </c>
      <c r="L16" s="6">
        <v>43221</v>
      </c>
      <c r="M16" s="6">
        <v>43252</v>
      </c>
    </row>
    <row r="17" spans="1:13" x14ac:dyDescent="0.25">
      <c r="A17" s="5" t="s">
        <v>4</v>
      </c>
      <c r="B17" s="7">
        <v>4</v>
      </c>
      <c r="C17" s="7">
        <v>0</v>
      </c>
      <c r="D17" s="7">
        <v>2</v>
      </c>
      <c r="E17" s="7">
        <v>2</v>
      </c>
      <c r="F17" s="7">
        <v>8</v>
      </c>
      <c r="G17" s="7">
        <v>0</v>
      </c>
      <c r="H17" s="7">
        <v>4</v>
      </c>
      <c r="I17" s="7">
        <f>'[33]3rd Circuit Summary 02.18'!$H$19</f>
        <v>1</v>
      </c>
      <c r="J17" s="7">
        <f>'[34]3rd Circuit Summary 03.18'!$H$19</f>
        <v>0</v>
      </c>
      <c r="K17" s="7">
        <f>'[33]3rd Circuit Summary 04.18'!$H$19</f>
        <v>4</v>
      </c>
      <c r="L17" s="7">
        <f>'[33]3rd Circuit Summary 05.18'!$H$19</f>
        <v>0</v>
      </c>
      <c r="M17" s="7">
        <f>'[34]3rd Circuit Summary 06.18'!$H$19</f>
        <v>3</v>
      </c>
    </row>
    <row r="18" spans="1:13" x14ac:dyDescent="0.25">
      <c r="A18" s="5" t="s">
        <v>5</v>
      </c>
      <c r="B18" s="7">
        <v>0</v>
      </c>
      <c r="C18" s="7">
        <v>1</v>
      </c>
      <c r="D18" s="7">
        <v>5</v>
      </c>
      <c r="E18" s="7">
        <v>3</v>
      </c>
      <c r="F18" s="7">
        <v>3</v>
      </c>
      <c r="G18" s="7">
        <v>0</v>
      </c>
      <c r="H18" s="7">
        <v>5</v>
      </c>
      <c r="I18" s="7">
        <f>'[33]3rd Circuit Summary 02.18'!$H$20</f>
        <v>0</v>
      </c>
      <c r="J18" s="7">
        <f>'[34]3rd Circuit Summary 03.18'!$H$20</f>
        <v>2</v>
      </c>
      <c r="K18" s="7">
        <f>'[34]3rd Circuit Summary 04.18'!$H$20</f>
        <v>3</v>
      </c>
      <c r="L18" s="7">
        <f>'[33]3rd Circuit Summary 05.18'!$H$20</f>
        <v>7</v>
      </c>
      <c r="M18" s="7">
        <f>'[34]3rd Circuit Summary 06.18'!$H$20</f>
        <v>6</v>
      </c>
    </row>
  </sheetData>
  <pageMargins left="0.25" right="0.25" top="0.75" bottom="0.75" header="0.3" footer="0.3"/>
  <pageSetup scale="91" orientation="landscape" r:id="rId1"/>
  <headerFooter>
    <oddHeader>&amp;C&amp;"-,Bold"Circuit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2.5703125" customWidth="1"/>
  </cols>
  <sheetData>
    <row r="2" spans="2:14" x14ac:dyDescent="0.25">
      <c r="B2" s="2" t="s">
        <v>37</v>
      </c>
      <c r="N2" s="17" t="str">
        <f>'Statewide Charts FY 17-18'!N2</f>
        <v>June 2018</v>
      </c>
    </row>
    <row r="24" spans="2:14" x14ac:dyDescent="0.25">
      <c r="B24" s="2" t="str">
        <f>B2</f>
        <v>Circuit 3</v>
      </c>
      <c r="N24" s="17" t="str">
        <f>'Statewide Charts FY 17-18'!N2</f>
        <v>June 2018</v>
      </c>
    </row>
    <row r="46" spans="2:14" x14ac:dyDescent="0.25">
      <c r="B46" s="2" t="str">
        <f>B2</f>
        <v>Circuit 3</v>
      </c>
      <c r="N46" s="17" t="str">
        <f>'Statewide Charts FY 17-18'!N2</f>
        <v>June 2018</v>
      </c>
    </row>
    <row r="47" spans="2:14" x14ac:dyDescent="0.25">
      <c r="B47" s="2"/>
    </row>
  </sheetData>
  <pageMargins left="0.55000000000000004" right="0.25" top="0.3" bottom="0.25" header="0" footer="0"/>
  <pageSetup scale="7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8"/>
  <sheetViews>
    <sheetView view="pageLayout" zoomScaleNormal="100" workbookViewId="0">
      <selection activeCell="K23" sqref="K23"/>
    </sheetView>
  </sheetViews>
  <sheetFormatPr defaultRowHeight="15" x14ac:dyDescent="0.25"/>
  <cols>
    <col min="1" max="1" width="43.7109375" style="5" bestFit="1" customWidth="1"/>
    <col min="2" max="2" width="6.140625" style="8" bestFit="1" customWidth="1"/>
    <col min="3" max="3" width="7.140625" style="8" bestFit="1" customWidth="1"/>
    <col min="4" max="11" width="7.140625" style="8" customWidth="1"/>
    <col min="12" max="12" width="7.5703125" style="8" bestFit="1" customWidth="1"/>
    <col min="13" max="13" width="7.5703125" style="8" customWidth="1"/>
    <col min="14" max="16384" width="9.140625" style="8"/>
  </cols>
  <sheetData>
    <row r="1" spans="1:13" s="5" customFormat="1" x14ac:dyDescent="0.25">
      <c r="B1" s="6">
        <v>42917</v>
      </c>
      <c r="C1" s="6">
        <v>42948</v>
      </c>
      <c r="D1" s="6">
        <v>42979</v>
      </c>
      <c r="E1" s="6">
        <v>43009</v>
      </c>
      <c r="F1" s="6">
        <v>43040</v>
      </c>
      <c r="G1" s="6">
        <v>43070</v>
      </c>
      <c r="H1" s="6">
        <v>43101</v>
      </c>
      <c r="I1" s="6">
        <v>43132</v>
      </c>
      <c r="J1" s="6">
        <v>43160</v>
      </c>
      <c r="K1" s="6">
        <v>43191</v>
      </c>
      <c r="L1" s="6">
        <v>43221</v>
      </c>
      <c r="M1" s="6">
        <v>43252</v>
      </c>
    </row>
    <row r="2" spans="1:13" x14ac:dyDescent="0.25">
      <c r="A2" s="5" t="s">
        <v>31</v>
      </c>
      <c r="B2" s="7">
        <v>1468</v>
      </c>
      <c r="C2" s="7">
        <v>1462</v>
      </c>
      <c r="D2" s="7">
        <v>1434</v>
      </c>
      <c r="E2" s="7">
        <v>1433</v>
      </c>
      <c r="F2" s="7">
        <v>1445</v>
      </c>
      <c r="G2" s="7">
        <v>1396</v>
      </c>
      <c r="H2" s="7">
        <v>1410</v>
      </c>
      <c r="I2" s="7">
        <f>[8]Sheet1!$S$31</f>
        <v>1386</v>
      </c>
      <c r="J2" s="7">
        <f>[9]Sheet1!$S$31</f>
        <v>1401</v>
      </c>
      <c r="K2" s="7">
        <f>[10]Sheet1!$S$31</f>
        <v>1373</v>
      </c>
      <c r="L2" s="7">
        <f>[11]Sheet1!$S$31</f>
        <v>1400</v>
      </c>
      <c r="M2" s="7">
        <f>[12]Sheet1!$S$31</f>
        <v>1403</v>
      </c>
    </row>
    <row r="3" spans="1:13" x14ac:dyDescent="0.25">
      <c r="A3" s="5" t="s">
        <v>0</v>
      </c>
      <c r="B3" s="7">
        <v>1091</v>
      </c>
      <c r="C3" s="7">
        <v>1099</v>
      </c>
      <c r="D3" s="7">
        <v>1079</v>
      </c>
      <c r="E3" s="7">
        <v>1134</v>
      </c>
      <c r="F3" s="7">
        <v>1154</v>
      </c>
      <c r="G3" s="7">
        <v>1115</v>
      </c>
      <c r="H3" s="7">
        <v>1104</v>
      </c>
      <c r="I3" s="7">
        <f>'[35]4th Circuit Summary 02.18'!$B$7</f>
        <v>1113</v>
      </c>
      <c r="J3" s="7">
        <f>'[36]4th Circuit Summary 03.18'!$B$7</f>
        <v>1134</v>
      </c>
      <c r="K3" s="7">
        <f>'[35]4th Circuit Summary 04.18'!$B$7</f>
        <v>1138</v>
      </c>
      <c r="L3" s="7">
        <f>'[35]4th Circuit Summary 05.18'!$B$7</f>
        <v>1108</v>
      </c>
      <c r="M3" s="7">
        <f>'[36]4th Circuit Summary 06.18'!$B$7</f>
        <v>1111</v>
      </c>
    </row>
    <row r="4" spans="1:13" x14ac:dyDescent="0.25">
      <c r="A4" s="5" t="s">
        <v>1</v>
      </c>
      <c r="B4" s="7">
        <v>639</v>
      </c>
      <c r="C4" s="7">
        <v>660</v>
      </c>
      <c r="D4" s="7">
        <v>656</v>
      </c>
      <c r="E4" s="7">
        <v>669</v>
      </c>
      <c r="F4" s="7">
        <v>689</v>
      </c>
      <c r="G4" s="7">
        <v>659</v>
      </c>
      <c r="H4" s="7">
        <v>671</v>
      </c>
      <c r="I4" s="7">
        <f>'[35]4th Circuit Summary 02.18'!$B$16</f>
        <v>679</v>
      </c>
      <c r="J4" s="7">
        <f>'[36]4th Circuit Summary 03.18'!$B$16</f>
        <v>702</v>
      </c>
      <c r="K4" s="7">
        <f>'[35]4th Circuit Summary 04.18'!$B$16</f>
        <v>701</v>
      </c>
      <c r="L4" s="7">
        <f>'[35]4th Circuit Summary 05.18'!$B$16</f>
        <v>698</v>
      </c>
      <c r="M4" s="7">
        <f>'[36]4th Circuit Summary 06.18'!$B$16</f>
        <v>713</v>
      </c>
    </row>
    <row r="5" spans="1:13" x14ac:dyDescent="0.25">
      <c r="A5" s="5" t="s">
        <v>6</v>
      </c>
      <c r="B5" s="7">
        <v>451</v>
      </c>
      <c r="C5" s="7">
        <v>437</v>
      </c>
      <c r="D5" s="7">
        <v>422</v>
      </c>
      <c r="E5" s="7">
        <v>464</v>
      </c>
      <c r="F5" s="7">
        <v>465</v>
      </c>
      <c r="G5" s="7">
        <v>456</v>
      </c>
      <c r="H5" s="7">
        <v>431</v>
      </c>
      <c r="I5" s="7">
        <f>'[35]4th Circuit Summary 02.18'!$B$9</f>
        <v>432</v>
      </c>
      <c r="J5" s="7">
        <f>'[36]4th Circuit Summary 03.18'!$B$9</f>
        <v>432</v>
      </c>
      <c r="K5" s="7">
        <f>'[35]4th Circuit Summary 04.18'!$B$9</f>
        <v>434</v>
      </c>
      <c r="L5" s="7">
        <f>'[35]4th Circuit Summary 05.18'!$B$9</f>
        <v>409</v>
      </c>
      <c r="M5" s="7">
        <f>'[36]4th Circuit Summary 06.18'!$B$9</f>
        <v>398</v>
      </c>
    </row>
    <row r="6" spans="1:13" x14ac:dyDescent="0.25">
      <c r="A6" s="5" t="s">
        <v>7</v>
      </c>
      <c r="B6" s="7">
        <v>1</v>
      </c>
      <c r="C6" s="7">
        <v>2</v>
      </c>
      <c r="D6" s="7">
        <v>1</v>
      </c>
      <c r="E6" s="7">
        <v>1</v>
      </c>
      <c r="F6" s="7">
        <v>0</v>
      </c>
      <c r="G6" s="7">
        <v>0</v>
      </c>
      <c r="H6" s="7">
        <v>2</v>
      </c>
      <c r="I6" s="7">
        <f t="shared" ref="I6:M6" si="0">I3-(I4+I5)</f>
        <v>2</v>
      </c>
      <c r="J6" s="7">
        <f t="shared" si="0"/>
        <v>0</v>
      </c>
      <c r="K6" s="7">
        <f t="shared" si="0"/>
        <v>3</v>
      </c>
      <c r="L6" s="7">
        <f t="shared" si="0"/>
        <v>1</v>
      </c>
      <c r="M6" s="7">
        <f t="shared" si="0"/>
        <v>0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>
        <v>42917</v>
      </c>
      <c r="C8" s="6">
        <v>42948</v>
      </c>
      <c r="D8" s="6">
        <v>42979</v>
      </c>
      <c r="E8" s="6">
        <v>43009</v>
      </c>
      <c r="F8" s="6">
        <v>43040</v>
      </c>
      <c r="G8" s="6">
        <v>43070</v>
      </c>
      <c r="H8" s="6">
        <v>43101</v>
      </c>
      <c r="I8" s="6">
        <v>43132</v>
      </c>
      <c r="J8" s="6">
        <v>43160</v>
      </c>
      <c r="K8" s="6">
        <v>43191</v>
      </c>
      <c r="L8" s="6">
        <v>43221</v>
      </c>
      <c r="M8" s="6">
        <v>43252</v>
      </c>
    </row>
    <row r="9" spans="1:13" x14ac:dyDescent="0.25">
      <c r="A9" s="2" t="s">
        <v>2</v>
      </c>
      <c r="B9" s="7">
        <v>556</v>
      </c>
      <c r="C9" s="7">
        <v>572</v>
      </c>
      <c r="D9" s="7">
        <v>559</v>
      </c>
      <c r="E9" s="7">
        <v>501</v>
      </c>
      <c r="F9" s="7">
        <v>443</v>
      </c>
      <c r="G9" s="7">
        <v>423</v>
      </c>
      <c r="H9" s="7">
        <v>450</v>
      </c>
      <c r="I9" s="7">
        <f>'[35]4th Circuit Summary 02.18'!$G$21</f>
        <v>440</v>
      </c>
      <c r="J9" s="7">
        <f>'[36]4th Circuit Summary 03.18'!$G$21</f>
        <v>438</v>
      </c>
      <c r="K9" s="7">
        <f>'[35]4th Circuit Summary 04.18'!$G$21</f>
        <v>439</v>
      </c>
      <c r="L9" s="7">
        <f>'[35]4th Circuit Summary 05.18'!$G$21</f>
        <v>444</v>
      </c>
      <c r="M9" s="7">
        <f>'[36]4th Circuit Summary 06.18'!$G$21</f>
        <v>436</v>
      </c>
    </row>
    <row r="10" spans="1:13" x14ac:dyDescent="0.25">
      <c r="A10" s="2" t="s">
        <v>58</v>
      </c>
      <c r="B10" s="7">
        <v>542</v>
      </c>
      <c r="C10" s="7">
        <v>558</v>
      </c>
      <c r="D10" s="7">
        <v>548</v>
      </c>
      <c r="E10" s="7">
        <v>491</v>
      </c>
      <c r="F10" s="7">
        <v>433</v>
      </c>
      <c r="G10" s="7">
        <v>413</v>
      </c>
      <c r="H10" s="7">
        <v>440</v>
      </c>
      <c r="I10" s="7">
        <f>'[35]4th Circuit Summary 02.18'!$G$16</f>
        <v>431</v>
      </c>
      <c r="J10" s="7">
        <f>'[36]4th Circuit Summary 03.18'!$G$16</f>
        <v>429</v>
      </c>
      <c r="K10" s="7">
        <f>'[35]4th Circuit Summary 04.18'!$G$16</f>
        <v>430</v>
      </c>
      <c r="L10" s="7">
        <f>'[35]4th Circuit Summary 05.18'!$G$16</f>
        <v>435</v>
      </c>
      <c r="M10" s="7">
        <f>'[36]4th Circuit Summary 06.18'!$G$16</f>
        <v>426</v>
      </c>
    </row>
    <row r="11" spans="1:13" x14ac:dyDescent="0.25">
      <c r="A11" s="2" t="s">
        <v>59</v>
      </c>
      <c r="B11" s="7">
        <v>319</v>
      </c>
      <c r="C11" s="7">
        <v>321</v>
      </c>
      <c r="D11" s="7">
        <v>303</v>
      </c>
      <c r="E11" s="7">
        <v>310</v>
      </c>
      <c r="F11" s="7">
        <v>320</v>
      </c>
      <c r="G11" s="7">
        <v>317</v>
      </c>
      <c r="H11" s="7">
        <v>326</v>
      </c>
      <c r="I11" s="7">
        <f>'[35]4th Circuit Summary 02.18'!$H$16</f>
        <v>325</v>
      </c>
      <c r="J11" s="7">
        <f>'[36]4th Circuit Summary 03.18'!$H$16</f>
        <v>337</v>
      </c>
      <c r="K11" s="7">
        <f>'[35]4th Circuit Summary 04.18'!$H$16</f>
        <v>342</v>
      </c>
      <c r="L11" s="7">
        <f>'[35]4th Circuit Summary 05.18'!$H$16</f>
        <v>356</v>
      </c>
      <c r="M11" s="7">
        <f>'[36]4th Circuit Summary 06.18'!$H$16</f>
        <v>361</v>
      </c>
    </row>
    <row r="12" spans="1:13" x14ac:dyDescent="0.25">
      <c r="A12" s="2" t="s">
        <v>60</v>
      </c>
      <c r="B12" s="7">
        <v>223</v>
      </c>
      <c r="C12" s="7">
        <v>237</v>
      </c>
      <c r="D12" s="7">
        <v>245</v>
      </c>
      <c r="E12" s="7">
        <v>181</v>
      </c>
      <c r="F12" s="7">
        <v>113</v>
      </c>
      <c r="G12" s="7">
        <v>96</v>
      </c>
      <c r="H12" s="7">
        <v>114</v>
      </c>
      <c r="I12" s="7">
        <f>'[35]4th Circuit Summary 02.18'!$G$17</f>
        <v>106</v>
      </c>
      <c r="J12" s="7">
        <f>'[36]4th Circuit Summary 03.18'!$G$17</f>
        <v>92</v>
      </c>
      <c r="K12" s="7">
        <f>'[35]4th Circuit Summary 04.18'!$G$17</f>
        <v>88</v>
      </c>
      <c r="L12" s="7">
        <f>'[35]4th Circuit Summary 05.18'!$G$17</f>
        <v>79</v>
      </c>
      <c r="M12" s="7">
        <f>'[36]4th Circuit Summary 06.18'!$G$17</f>
        <v>65</v>
      </c>
    </row>
    <row r="13" spans="1:13" customFormat="1" x14ac:dyDescent="0.25">
      <c r="A13" s="2" t="s">
        <v>61</v>
      </c>
      <c r="B13">
        <v>157</v>
      </c>
      <c r="C13">
        <v>164</v>
      </c>
      <c r="D13">
        <v>99</v>
      </c>
      <c r="E13">
        <v>40</v>
      </c>
      <c r="F13">
        <v>33</v>
      </c>
      <c r="G13">
        <v>36</v>
      </c>
      <c r="H13">
        <v>25</v>
      </c>
      <c r="I13">
        <f>'[24]6+ Months Inactive by County'!$C$26</f>
        <v>28</v>
      </c>
      <c r="J13">
        <f>'[25]6+ Months Inactive by County'!$C$26</f>
        <v>27</v>
      </c>
      <c r="K13">
        <f>'[26]6+ Months Inactive by County'!$C$26</f>
        <v>25</v>
      </c>
      <c r="L13">
        <f>'[27]6+ Months Inactive by County'!$C$26</f>
        <v>19</v>
      </c>
      <c r="M13">
        <f>'[28]6+ Months Inactive by County'!$C$26</f>
        <v>22</v>
      </c>
    </row>
    <row r="14" spans="1:13" x14ac:dyDescent="0.25">
      <c r="A14" s="2" t="s">
        <v>3</v>
      </c>
      <c r="B14" s="7">
        <v>14</v>
      </c>
      <c r="C14" s="7">
        <v>14</v>
      </c>
      <c r="D14" s="7">
        <v>11</v>
      </c>
      <c r="E14" s="7">
        <v>10</v>
      </c>
      <c r="F14" s="7">
        <v>10</v>
      </c>
      <c r="G14" s="7">
        <v>10</v>
      </c>
      <c r="H14" s="7">
        <v>10</v>
      </c>
      <c r="I14" s="7">
        <f>'[35]4th Circuit Summary 02.18'!$H$18</f>
        <v>9</v>
      </c>
      <c r="J14" s="7">
        <f>'[36]4th Circuit Summary 03.18'!$H$18</f>
        <v>9</v>
      </c>
      <c r="K14" s="7">
        <f>'[35]4th Circuit Summary 04.18'!$H$18</f>
        <v>9</v>
      </c>
      <c r="L14" s="7">
        <f>'[35]4th Circuit Summary 05.18'!$H$18</f>
        <v>9</v>
      </c>
      <c r="M14" s="7">
        <f>'[36]4th Circuit Summary 06.18'!$H$18</f>
        <v>10</v>
      </c>
    </row>
    <row r="16" spans="1:13" s="5" customFormat="1" x14ac:dyDescent="0.25">
      <c r="B16" s="6">
        <v>42917</v>
      </c>
      <c r="C16" s="6">
        <v>42948</v>
      </c>
      <c r="D16" s="6">
        <v>42979</v>
      </c>
      <c r="E16" s="6">
        <v>43009</v>
      </c>
      <c r="F16" s="6">
        <v>43040</v>
      </c>
      <c r="G16" s="6">
        <v>43070</v>
      </c>
      <c r="H16" s="6">
        <v>43101</v>
      </c>
      <c r="I16" s="6">
        <v>43132</v>
      </c>
      <c r="J16" s="6">
        <v>43160</v>
      </c>
      <c r="K16" s="6">
        <v>43191</v>
      </c>
      <c r="L16" s="6">
        <v>43221</v>
      </c>
      <c r="M16" s="6">
        <v>43252</v>
      </c>
    </row>
    <row r="17" spans="1:13" x14ac:dyDescent="0.25">
      <c r="A17" s="5" t="s">
        <v>4</v>
      </c>
      <c r="B17" s="7">
        <v>1</v>
      </c>
      <c r="C17" s="7">
        <v>16</v>
      </c>
      <c r="D17" s="7">
        <v>0</v>
      </c>
      <c r="E17" s="7">
        <v>10</v>
      </c>
      <c r="F17" s="7">
        <v>17</v>
      </c>
      <c r="G17" s="7">
        <v>5</v>
      </c>
      <c r="H17" s="7">
        <v>24</v>
      </c>
      <c r="I17" s="7">
        <f>'[35]4th Circuit Summary 02.18'!$H$19</f>
        <v>16</v>
      </c>
      <c r="J17" s="7">
        <f>'[36]4th Circuit Summary 03.18'!$H$19</f>
        <v>15</v>
      </c>
      <c r="K17" s="7">
        <f>'[35]4th Circuit Summary 04.18'!$H$19</f>
        <v>15</v>
      </c>
      <c r="L17" s="7">
        <f>'[35]4th Circuit Summary 05.18'!$H$19</f>
        <v>20</v>
      </c>
      <c r="M17" s="7">
        <f>'[36]4th Circuit Summary 06.18'!$H$19</f>
        <v>12</v>
      </c>
    </row>
    <row r="18" spans="1:13" x14ac:dyDescent="0.25">
      <c r="A18" s="5" t="s">
        <v>5</v>
      </c>
      <c r="B18" s="7">
        <v>0</v>
      </c>
      <c r="C18" s="7">
        <v>2</v>
      </c>
      <c r="D18" s="7">
        <v>75</v>
      </c>
      <c r="E18" s="7">
        <v>75</v>
      </c>
      <c r="F18" s="7">
        <v>17</v>
      </c>
      <c r="G18" s="7">
        <v>5</v>
      </c>
      <c r="H18" s="7">
        <v>24</v>
      </c>
      <c r="I18" s="7">
        <f>'[35]4th Circuit Summary 02.18'!$H$20</f>
        <v>15</v>
      </c>
      <c r="J18" s="7">
        <f>'[36]4th Circuit Summary 03.18'!$H$20</f>
        <v>13</v>
      </c>
      <c r="K18" s="7">
        <f>'[35]4th Circuit Summary 04.18'!$H$20</f>
        <v>15</v>
      </c>
      <c r="L18" s="7">
        <f>'[35]4th Circuit Summary 05.18'!$H$20</f>
        <v>21</v>
      </c>
      <c r="M18" s="7">
        <f>'[36]4th Circuit Summary 06.18'!$H$20</f>
        <v>0</v>
      </c>
    </row>
  </sheetData>
  <pageMargins left="0.25" right="0.25" top="0.75" bottom="0.75" header="0.3" footer="0.3"/>
  <pageSetup scale="91" orientation="landscape" r:id="rId1"/>
  <headerFooter>
    <oddHeader>&amp;C&amp;"-,Bold"Circuit 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2" spans="2:14" x14ac:dyDescent="0.25">
      <c r="B2" s="2" t="s">
        <v>38</v>
      </c>
      <c r="N2" s="17" t="str">
        <f>'Statewide Charts FY 17-18'!N2</f>
        <v>June 2018</v>
      </c>
    </row>
    <row r="24" spans="2:14" x14ac:dyDescent="0.25">
      <c r="B24" s="2" t="str">
        <f>B2</f>
        <v>Circuit 4</v>
      </c>
      <c r="N24" s="17" t="str">
        <f>'Statewide Charts FY 17-18'!N2</f>
        <v>June 2018</v>
      </c>
    </row>
    <row r="46" spans="2:14" x14ac:dyDescent="0.25">
      <c r="B46" s="2" t="str">
        <f>B2</f>
        <v>Circuit 4</v>
      </c>
      <c r="N46" s="17" t="str">
        <f>'Statewide Charts FY 17-18'!N2</f>
        <v>June 2018</v>
      </c>
    </row>
    <row r="47" spans="2:14" x14ac:dyDescent="0.25">
      <c r="B47" s="2"/>
    </row>
  </sheetData>
  <pageMargins left="0.75" right="0.25" top="0.55000000000000004" bottom="0.25" header="0" footer="0"/>
  <pageSetup scale="7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v>2166</v>
      </c>
      <c r="C2" s="3">
        <v>2165</v>
      </c>
      <c r="D2" s="3">
        <v>2138</v>
      </c>
      <c r="E2" s="3">
        <v>2158</v>
      </c>
      <c r="F2" s="3">
        <v>2212</v>
      </c>
      <c r="G2" s="3">
        <v>2166</v>
      </c>
      <c r="H2" s="3">
        <v>2170</v>
      </c>
      <c r="I2" s="3">
        <f>[8]Sheet1!$S$38</f>
        <v>2154</v>
      </c>
      <c r="J2" s="3">
        <f>[9]Sheet1!$S$38</f>
        <v>2139</v>
      </c>
      <c r="K2" s="3">
        <f>[10]Sheet1!$S$38</f>
        <v>2177</v>
      </c>
      <c r="L2" s="3">
        <f>[11]Sheet1!$S$38</f>
        <v>2172</v>
      </c>
      <c r="M2" s="3">
        <f>[12]Sheet1!$S$38</f>
        <v>2174</v>
      </c>
    </row>
    <row r="3" spans="1:13" x14ac:dyDescent="0.25">
      <c r="A3" s="2" t="s">
        <v>0</v>
      </c>
      <c r="B3" s="3">
        <v>1553</v>
      </c>
      <c r="C3" s="3">
        <v>1537</v>
      </c>
      <c r="D3" s="3">
        <v>1548</v>
      </c>
      <c r="E3" s="3">
        <v>1566</v>
      </c>
      <c r="F3" s="3">
        <v>1622</v>
      </c>
      <c r="G3" s="3">
        <v>1614</v>
      </c>
      <c r="H3" s="3">
        <v>1598</v>
      </c>
      <c r="I3" s="3">
        <f>'[37]5th Circuit Summary 02.18'!$B$7</f>
        <v>1581</v>
      </c>
      <c r="J3" s="3">
        <f>'[38]5th Circuit Summary 03.18'!$B$7</f>
        <v>1581</v>
      </c>
      <c r="K3" s="3">
        <f>'[37]5th Circuit Summary 04.18'!$B$7</f>
        <v>1578</v>
      </c>
      <c r="L3" s="3">
        <f>'[37]5th Circuit Summary 05.18'!$B$7</f>
        <v>1591</v>
      </c>
      <c r="M3" s="3">
        <f>'[38]5th Circuit Summary 06.18'!$B$7</f>
        <v>1587</v>
      </c>
    </row>
    <row r="4" spans="1:13" x14ac:dyDescent="0.25">
      <c r="A4" s="2" t="s">
        <v>1</v>
      </c>
      <c r="B4" s="3">
        <v>1339</v>
      </c>
      <c r="C4" s="3">
        <v>1342</v>
      </c>
      <c r="D4" s="3">
        <v>1338</v>
      </c>
      <c r="E4" s="3">
        <v>1374</v>
      </c>
      <c r="F4" s="3">
        <v>1426</v>
      </c>
      <c r="G4" s="3">
        <v>1384</v>
      </c>
      <c r="H4" s="3">
        <v>1379</v>
      </c>
      <c r="I4" s="3">
        <f>'[37]5th Circuit Summary 02.18'!$B$16</f>
        <v>1395</v>
      </c>
      <c r="J4" s="3">
        <f>'[38]5th Circuit Summary 03.18'!$B$16</f>
        <v>1381</v>
      </c>
      <c r="K4" s="3">
        <f>'[37]5th Circuit Summary 04.18'!$B$16</f>
        <v>1374</v>
      </c>
      <c r="L4" s="3">
        <f>'[37]5th Circuit Summary 05.18'!$B$16</f>
        <v>1359</v>
      </c>
      <c r="M4" s="3">
        <f>'[38]5th Circuit Summary 06.18'!$B$16</f>
        <v>1342</v>
      </c>
    </row>
    <row r="5" spans="1:13" x14ac:dyDescent="0.25">
      <c r="A5" s="2" t="s">
        <v>6</v>
      </c>
      <c r="B5" s="3">
        <v>200</v>
      </c>
      <c r="C5" s="3">
        <v>193</v>
      </c>
      <c r="D5" s="3">
        <v>201</v>
      </c>
      <c r="E5" s="3">
        <v>185</v>
      </c>
      <c r="F5" s="3">
        <v>182</v>
      </c>
      <c r="G5" s="3">
        <v>219</v>
      </c>
      <c r="H5" s="3">
        <v>201</v>
      </c>
      <c r="I5" s="3">
        <f>'[37]5th Circuit Summary 02.18'!$B$9</f>
        <v>180</v>
      </c>
      <c r="J5" s="3">
        <f>'[38]5th Circuit Summary 03.18'!$B$9</f>
        <v>192</v>
      </c>
      <c r="K5" s="3">
        <f>'[37]5th Circuit Summary 04.18'!$B$9</f>
        <v>198</v>
      </c>
      <c r="L5" s="3">
        <f>'[37]5th Circuit Summary 05.18'!$B$9</f>
        <v>228</v>
      </c>
      <c r="M5" s="3">
        <f>'[38]5th Circuit Summary 06.18'!$B$9</f>
        <v>243</v>
      </c>
    </row>
    <row r="6" spans="1:13" x14ac:dyDescent="0.25">
      <c r="A6" s="2" t="s">
        <v>7</v>
      </c>
      <c r="B6" s="3">
        <v>14</v>
      </c>
      <c r="C6" s="3">
        <v>2</v>
      </c>
      <c r="D6" s="3">
        <v>9</v>
      </c>
      <c r="E6" s="3">
        <v>7</v>
      </c>
      <c r="F6" s="3">
        <v>14</v>
      </c>
      <c r="G6" s="3">
        <v>11</v>
      </c>
      <c r="H6" s="3">
        <v>18</v>
      </c>
      <c r="I6" s="3">
        <f t="shared" ref="I6:M6" si="0">I3-(I4+I5)</f>
        <v>6</v>
      </c>
      <c r="J6" s="3">
        <f t="shared" si="0"/>
        <v>8</v>
      </c>
      <c r="K6" s="3">
        <f t="shared" si="0"/>
        <v>6</v>
      </c>
      <c r="L6" s="3">
        <f t="shared" si="0"/>
        <v>4</v>
      </c>
      <c r="M6" s="3">
        <f t="shared" si="0"/>
        <v>2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759</v>
      </c>
      <c r="C9" s="3">
        <v>776</v>
      </c>
      <c r="D9" s="3">
        <v>753</v>
      </c>
      <c r="E9" s="3">
        <v>779</v>
      </c>
      <c r="F9" s="3">
        <v>793</v>
      </c>
      <c r="G9" s="3">
        <v>787</v>
      </c>
      <c r="H9" s="3">
        <v>783</v>
      </c>
      <c r="I9" s="3">
        <f>'[37]5th Circuit Summary 02.18'!$G$21</f>
        <v>799</v>
      </c>
      <c r="J9" s="3">
        <f>'[38]5th Circuit Summary 03.18'!$G$21</f>
        <v>811</v>
      </c>
      <c r="K9" s="3">
        <f>'[37]5th Circuit Summary 04.18'!$G$21</f>
        <v>789</v>
      </c>
      <c r="L9" s="3">
        <f>'[37]5th Circuit Summary 05.18'!$G$21</f>
        <v>791</v>
      </c>
      <c r="M9" s="3">
        <f>'[38]5th Circuit Summary 06.18'!$G$21</f>
        <v>768</v>
      </c>
    </row>
    <row r="10" spans="1:13" x14ac:dyDescent="0.25">
      <c r="A10" s="2" t="s">
        <v>58</v>
      </c>
      <c r="B10" s="3">
        <v>613</v>
      </c>
      <c r="C10" s="3">
        <v>631</v>
      </c>
      <c r="D10" s="3">
        <v>625</v>
      </c>
      <c r="E10" s="3">
        <v>651</v>
      </c>
      <c r="F10" s="3">
        <v>665</v>
      </c>
      <c r="G10" s="3">
        <v>659</v>
      </c>
      <c r="H10" s="3">
        <v>657</v>
      </c>
      <c r="I10" s="3">
        <f>'[37]5th Circuit Summary 02.18'!$G$16</f>
        <v>674</v>
      </c>
      <c r="J10" s="3">
        <f>'[38]5th Circuit Summary 03.18'!$G$16</f>
        <v>685</v>
      </c>
      <c r="K10" s="3">
        <f>'[37]5th Circuit Summary 04.18'!$G$16</f>
        <v>663</v>
      </c>
      <c r="L10" s="3">
        <f>'[37]5th Circuit Summary 05.18'!$G$16</f>
        <v>664</v>
      </c>
      <c r="M10" s="3">
        <f>'[38]5th Circuit Summary 06.18'!$G$16</f>
        <v>643</v>
      </c>
    </row>
    <row r="11" spans="1:13" x14ac:dyDescent="0.25">
      <c r="A11" s="2" t="s">
        <v>59</v>
      </c>
      <c r="B11" s="3">
        <v>476</v>
      </c>
      <c r="C11" s="3">
        <v>483</v>
      </c>
      <c r="D11" s="3">
        <v>481</v>
      </c>
      <c r="E11" s="3">
        <v>496</v>
      </c>
      <c r="F11" s="3">
        <v>512</v>
      </c>
      <c r="G11" s="3">
        <v>502</v>
      </c>
      <c r="H11" s="3">
        <v>507</v>
      </c>
      <c r="I11" s="3">
        <f>'[37]5th Circuit Summary 02.18'!$H$16</f>
        <v>512</v>
      </c>
      <c r="J11" s="3">
        <f>'[38]5th Circuit Summary 03.18'!$H$16</f>
        <v>514</v>
      </c>
      <c r="K11" s="3">
        <f>'[37]5th Circuit Summary 04.18'!$H$16</f>
        <v>512</v>
      </c>
      <c r="L11" s="3">
        <f>'[37]5th Circuit Summary 05.18'!$H$16</f>
        <v>507</v>
      </c>
      <c r="M11" s="3">
        <f>'[38]5th Circuit Summary 06.18'!$H$16</f>
        <v>492</v>
      </c>
    </row>
    <row r="12" spans="1:13" x14ac:dyDescent="0.25">
      <c r="A12" s="2" t="s">
        <v>60</v>
      </c>
      <c r="B12" s="3">
        <v>137</v>
      </c>
      <c r="C12" s="3">
        <v>148</v>
      </c>
      <c r="D12" s="3">
        <v>144</v>
      </c>
      <c r="E12" s="3">
        <v>155</v>
      </c>
      <c r="F12" s="3">
        <v>153</v>
      </c>
      <c r="G12" s="3">
        <v>157</v>
      </c>
      <c r="H12" s="3">
        <v>150</v>
      </c>
      <c r="I12" s="3">
        <f>'[37]5th Circuit Summary 02.18'!$G$17</f>
        <v>162</v>
      </c>
      <c r="J12" s="3">
        <f>'[38]5th Circuit Summary 03.18'!$G$17</f>
        <v>171</v>
      </c>
      <c r="K12" s="3">
        <f>'[37]5th Circuit Summary 04.18'!$G$17</f>
        <v>151</v>
      </c>
      <c r="L12" s="3">
        <f>'[37]5th Circuit Summary 05.18'!$G$17</f>
        <v>157</v>
      </c>
      <c r="M12" s="3">
        <f>'[38]5th Circuit Summary 06.18'!$G$17</f>
        <v>151</v>
      </c>
    </row>
    <row r="13" spans="1:13" x14ac:dyDescent="0.25">
      <c r="A13" s="2" t="s">
        <v>61</v>
      </c>
      <c r="B13">
        <v>43</v>
      </c>
      <c r="C13">
        <v>39</v>
      </c>
      <c r="D13">
        <v>51</v>
      </c>
      <c r="E13">
        <v>64</v>
      </c>
      <c r="F13">
        <v>61</v>
      </c>
      <c r="G13">
        <v>76</v>
      </c>
      <c r="H13">
        <v>79</v>
      </c>
      <c r="I13">
        <f>'[24]6+ Months Inactive by County'!$C$32</f>
        <v>65</v>
      </c>
      <c r="J13">
        <f>'[25]6+ Months Inactive by County'!$C$32</f>
        <v>59</v>
      </c>
      <c r="K13">
        <f>'[26]6+ Months Inactive by County'!$C$32</f>
        <v>68</v>
      </c>
      <c r="L13">
        <f>'[27]6+ Months Inactive by County'!$C$32</f>
        <v>54</v>
      </c>
      <c r="M13">
        <f>'[28]6+ Months Inactive by County'!$C$32</f>
        <v>26</v>
      </c>
    </row>
    <row r="14" spans="1:13" x14ac:dyDescent="0.25">
      <c r="A14" s="2" t="s">
        <v>3</v>
      </c>
      <c r="B14" s="3">
        <v>146</v>
      </c>
      <c r="C14" s="3">
        <v>145</v>
      </c>
      <c r="D14" s="3">
        <v>128</v>
      </c>
      <c r="E14" s="3">
        <v>128</v>
      </c>
      <c r="F14" s="3">
        <v>128</v>
      </c>
      <c r="G14" s="3">
        <v>128</v>
      </c>
      <c r="H14" s="3">
        <v>126</v>
      </c>
      <c r="I14" s="3">
        <f>'[37]5th Circuit Summary 02.18'!$H$18</f>
        <v>125</v>
      </c>
      <c r="J14" s="3">
        <f>'[38]5th Circuit Summary 03.18'!$H$18</f>
        <v>126</v>
      </c>
      <c r="K14" s="3">
        <f>'[37]5th Circuit Summary 04.18'!$H$18</f>
        <v>126</v>
      </c>
      <c r="L14" s="3">
        <f>'[37]5th Circuit Summary 05.18'!$H$18</f>
        <v>127</v>
      </c>
      <c r="M14" s="3">
        <f>'[38]5th Circuit Summary 06.18'!$H$18</f>
        <v>125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10</v>
      </c>
      <c r="C17" s="3">
        <v>17</v>
      </c>
      <c r="D17" s="3">
        <v>2</v>
      </c>
      <c r="E17" s="3">
        <v>27</v>
      </c>
      <c r="F17" s="3">
        <v>16</v>
      </c>
      <c r="G17" s="3">
        <v>2</v>
      </c>
      <c r="H17" s="3">
        <v>5</v>
      </c>
      <c r="I17" s="3">
        <f>'[37]5th Circuit Summary 02.18'!$H$19</f>
        <v>21</v>
      </c>
      <c r="J17" s="3">
        <f>'[38]5th Circuit Summary 03.18'!$H$19</f>
        <v>16</v>
      </c>
      <c r="K17" s="3">
        <f>'[37]5th Circuit Summary 04.18'!$H$19</f>
        <v>10</v>
      </c>
      <c r="L17" s="3">
        <f>'[37]5th Circuit Summary 05.18'!$H$19</f>
        <v>8</v>
      </c>
      <c r="M17" s="3">
        <f>'[38]5th Circuit Summary 06.18'!$H$19</f>
        <v>17</v>
      </c>
    </row>
    <row r="18" spans="1:13" x14ac:dyDescent="0.25">
      <c r="A18" s="2" t="s">
        <v>5</v>
      </c>
      <c r="B18" s="3">
        <v>0</v>
      </c>
      <c r="C18" s="3">
        <v>9</v>
      </c>
      <c r="D18" s="3">
        <v>0</v>
      </c>
      <c r="E18" s="3">
        <v>0</v>
      </c>
      <c r="F18" s="3">
        <v>8</v>
      </c>
      <c r="G18" s="3">
        <v>7</v>
      </c>
      <c r="H18" s="3">
        <v>4</v>
      </c>
      <c r="I18" s="3">
        <f>'[37]5th Circuit Summary 02.18'!$H$20</f>
        <v>2</v>
      </c>
      <c r="J18" s="3">
        <f>'[38]5th Circuit Summary 03.18'!$H$20</f>
        <v>32</v>
      </c>
      <c r="K18" s="3">
        <f>'[37]5th Circuit Summary 04.18'!$H$20</f>
        <v>5</v>
      </c>
      <c r="L18" s="3">
        <f>'[37]5th Circuit Summary 05.18'!$H$20</f>
        <v>37</v>
      </c>
      <c r="M18" s="3">
        <f>'[38]5th Circuit Summary 06.18'!$H$20</f>
        <v>30</v>
      </c>
    </row>
  </sheetData>
  <pageMargins left="0.25" right="0.25" top="0.75" bottom="0.75" header="0.3" footer="0.3"/>
  <pageSetup scale="91" orientation="landscape" r:id="rId1"/>
  <headerFooter>
    <oddHeader>&amp;C&amp;"-,Bold"Circuit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5"/>
  <sheetViews>
    <sheetView showRuler="0"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6.57031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  <col min="14" max="14" width="20.7109375" bestFit="1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f>[1]Sheet1!$S$112</f>
        <v>32431</v>
      </c>
      <c r="C2" s="3">
        <f>[2]Sheet1!$S$112</f>
        <v>32831</v>
      </c>
      <c r="D2" s="3">
        <f>[3]Sheet1!$S$112</f>
        <v>32759</v>
      </c>
      <c r="E2" s="3">
        <f>[4]Sheet1!$S$112</f>
        <v>32660</v>
      </c>
      <c r="F2" s="3">
        <f>[5]Sheet1!$S$112</f>
        <v>32396</v>
      </c>
      <c r="G2" s="3">
        <f>[6]Sheet1!$S$112</f>
        <v>32121</v>
      </c>
      <c r="H2" s="3">
        <f>[7]Sheet1!$S$112</f>
        <v>31942</v>
      </c>
      <c r="I2" s="3">
        <f>[8]Sheet1!$S$112</f>
        <v>31931</v>
      </c>
      <c r="J2" s="3">
        <f>[9]Sheet1!$S$112</f>
        <v>31986</v>
      </c>
      <c r="K2" s="3">
        <f>[10]Sheet1!$S$112</f>
        <v>31813</v>
      </c>
      <c r="L2" s="3">
        <f>[11]Sheet1!$S$112</f>
        <v>31857</v>
      </c>
      <c r="M2" s="3">
        <f>[12]Sheet1!$S$112</f>
        <v>31523</v>
      </c>
    </row>
    <row r="3" spans="1:13" x14ac:dyDescent="0.25">
      <c r="A3" s="2" t="s">
        <v>0</v>
      </c>
      <c r="B3" s="3">
        <f>'[13]July 2017'!$W$7</f>
        <v>25423</v>
      </c>
      <c r="C3" s="3">
        <f>'[13]August 2017'!$W$7</f>
        <v>25550</v>
      </c>
      <c r="D3" s="3">
        <f>'[13]September 2017'!$W$7</f>
        <v>25590</v>
      </c>
      <c r="E3" s="3">
        <f>'[13]October 2017'!$W$7</f>
        <v>25615</v>
      </c>
      <c r="F3" s="3">
        <f>'[13]November 2017'!$W$7</f>
        <v>25232</v>
      </c>
      <c r="G3" s="3">
        <f>'[13]December 2017'!$W$7</f>
        <v>25340</v>
      </c>
      <c r="H3" s="3">
        <f>'[14]January 2018'!$W$6</f>
        <v>25280</v>
      </c>
      <c r="I3" s="3">
        <f>'[14]February 2018'!$W$6</f>
        <v>25113</v>
      </c>
      <c r="J3" s="3">
        <f>'[15]March 2018'!$W$6</f>
        <v>25093</v>
      </c>
      <c r="K3" s="3">
        <f>'[14]April 2018'!$W$6</f>
        <v>25103</v>
      </c>
      <c r="L3" s="3">
        <f>'[14]May 2018'!$W$6</f>
        <v>25277</v>
      </c>
      <c r="M3" s="3">
        <f>'[15]June 2018'!$W$6</f>
        <v>25306</v>
      </c>
    </row>
    <row r="4" spans="1:13" x14ac:dyDescent="0.25">
      <c r="A4" s="2" t="s">
        <v>1</v>
      </c>
      <c r="B4" s="3">
        <f>'[13]July 2017'!$W$11+'[13]July 2017'!$W$13</f>
        <v>17513</v>
      </c>
      <c r="C4" s="3">
        <f>'[13]August 2017'!$W$11+'[13]August 2017'!$W$13</f>
        <v>17859</v>
      </c>
      <c r="D4" s="3">
        <f>'[13]September 2017'!$W$11+'[13]September 2017'!$W$13</f>
        <v>17658</v>
      </c>
      <c r="E4" s="3">
        <f>'[13]October 2017'!$W$11+'[13]October 2017'!$W$13</f>
        <v>17951</v>
      </c>
      <c r="F4" s="3">
        <f>'[13]November 2017'!$W$11+'[13]November 2017'!$W$13</f>
        <v>17768</v>
      </c>
      <c r="G4" s="3">
        <f>'[13]December 2017'!$W$11+'[13]December 2017'!$W$13</f>
        <v>17557</v>
      </c>
      <c r="H4" s="3">
        <f>'[14]January 2018'!$W$10+'[14]January 2018'!$W$12</f>
        <v>17691</v>
      </c>
      <c r="I4" s="3">
        <f>'[14]February 2018'!$W$10+'[14]February 2018'!$W$12</f>
        <v>17737</v>
      </c>
      <c r="J4" s="3">
        <f>'[15]March 2018'!$W$10+'[15]March 2018'!$W$12</f>
        <v>17681</v>
      </c>
      <c r="K4" s="3">
        <f>'[14]April 2018'!$W$10+'[14]April 2018'!$W$12</f>
        <v>17606</v>
      </c>
      <c r="L4" s="3">
        <f>'[14]May 2018'!$W$10+'[14]May 2018'!$W$12</f>
        <v>17674</v>
      </c>
      <c r="M4" s="3">
        <f>'[15]June 2018'!$W$10+'[15]June 2018'!$W$12</f>
        <v>17568</v>
      </c>
    </row>
    <row r="5" spans="1:13" x14ac:dyDescent="0.25">
      <c r="A5" s="2" t="s">
        <v>6</v>
      </c>
      <c r="B5" s="3">
        <f>'[13]July 2017'!$W$9</f>
        <v>7786</v>
      </c>
      <c r="C5" s="3">
        <f>'[13]August 2017'!$W$9</f>
        <v>7595</v>
      </c>
      <c r="D5" s="3">
        <f>'[13]September 2017'!$W$9</f>
        <v>7797</v>
      </c>
      <c r="E5" s="3">
        <f>'[13]October 2017'!$W$9</f>
        <v>7564</v>
      </c>
      <c r="F5" s="3">
        <f>'[13]November 2017'!$W$9</f>
        <v>7324</v>
      </c>
      <c r="G5" s="3">
        <f>'[13]December 2017'!$W$9</f>
        <v>7629</v>
      </c>
      <c r="H5" s="3">
        <f>'[14]January 2018'!$W$8</f>
        <v>7419</v>
      </c>
      <c r="I5" s="3">
        <f>'[14]February 2018'!$W$8</f>
        <v>7234</v>
      </c>
      <c r="J5" s="3">
        <f>'[15]March 2018'!$W$8</f>
        <v>7321</v>
      </c>
      <c r="K5" s="3">
        <f>'[14]April 2018'!$W$8</f>
        <v>7382</v>
      </c>
      <c r="L5" s="3">
        <f>'[14]May 2018'!$W$8</f>
        <v>7478</v>
      </c>
      <c r="M5" s="3">
        <f>'[15]June 2018'!$W$8</f>
        <v>7627</v>
      </c>
    </row>
    <row r="6" spans="1:13" x14ac:dyDescent="0.25">
      <c r="A6" s="2" t="s">
        <v>7</v>
      </c>
      <c r="B6" s="3">
        <f t="shared" ref="B6:M6" si="0">B3-(B4+B5)</f>
        <v>124</v>
      </c>
      <c r="C6" s="3">
        <f t="shared" si="0"/>
        <v>96</v>
      </c>
      <c r="D6" s="3">
        <f t="shared" si="0"/>
        <v>135</v>
      </c>
      <c r="E6" s="3">
        <f t="shared" si="0"/>
        <v>100</v>
      </c>
      <c r="F6" s="3">
        <f t="shared" si="0"/>
        <v>140</v>
      </c>
      <c r="G6" s="3">
        <f t="shared" si="0"/>
        <v>154</v>
      </c>
      <c r="H6" s="3">
        <f t="shared" si="0"/>
        <v>170</v>
      </c>
      <c r="I6" s="3">
        <f t="shared" si="0"/>
        <v>142</v>
      </c>
      <c r="J6" s="3">
        <f t="shared" si="0"/>
        <v>91</v>
      </c>
      <c r="K6" s="3">
        <f t="shared" si="0"/>
        <v>115</v>
      </c>
      <c r="L6" s="3">
        <f t="shared" si="0"/>
        <v>125</v>
      </c>
      <c r="M6" s="3">
        <f t="shared" si="0"/>
        <v>111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f>'[13]July 2017'!$W$20+'[13]July 2017'!$W$19</f>
        <v>11075</v>
      </c>
      <c r="C9" s="3">
        <f>'[13]August 2017'!$W$20+'[13]August 2017'!$W$19</f>
        <v>11172</v>
      </c>
      <c r="D9" s="3">
        <f>'[13]September 2017'!$W$20+'[13]September 2017'!$W$19</f>
        <v>10973</v>
      </c>
      <c r="E9" s="3">
        <f>'[13]October 2017'!$W$20+'[13]October 2017'!$W$19</f>
        <v>11074</v>
      </c>
      <c r="F9" s="3">
        <f>'[13]November 2017'!$W$20+'[13]November 2017'!$W$19</f>
        <v>11022</v>
      </c>
      <c r="G9" s="3">
        <f>'[13]December 2017'!$W$20+'[13]December 2017'!$W$19</f>
        <v>10950</v>
      </c>
      <c r="H9" s="3">
        <f>'[14]January 2018'!$W$19+'[14]January 2018'!$W$18</f>
        <v>11174</v>
      </c>
      <c r="I9" s="3">
        <f>'[14]February 2018'!$W$19+'[14]February 2018'!$W$18</f>
        <v>11038</v>
      </c>
      <c r="J9" s="3">
        <f>'[15]March 2018'!$W$19+'[15]March 2018'!$W$18</f>
        <v>11011</v>
      </c>
      <c r="K9" s="3">
        <f>'[14]April 2018'!$W$19+'[14]April 2018'!$W$18</f>
        <v>11010</v>
      </c>
      <c r="L9" s="3">
        <f>'[14]May 2018'!$W$19+'[14]May 2018'!$W$18</f>
        <v>11044</v>
      </c>
      <c r="M9" s="3">
        <f>'[15]June 2018'!$W$19+'[15]June 2018'!$W$18</f>
        <v>11041</v>
      </c>
    </row>
    <row r="10" spans="1:13" x14ac:dyDescent="0.25">
      <c r="A10" s="2" t="s">
        <v>58</v>
      </c>
      <c r="B10" s="3">
        <f>'[13]July 2017'!$W$15+'[13]July 2017'!$W$16+'[13]July 2017'!$W$19</f>
        <v>10309</v>
      </c>
      <c r="C10" s="3">
        <f>'[13]August 2017'!$W$15+'[13]August 2017'!$W$16+'[13]August 2017'!$W$19</f>
        <v>10401</v>
      </c>
      <c r="D10" s="3">
        <f>'[13]September 2017'!$W$15+'[13]September 2017'!$W$16+'[13]September 2017'!$W$19</f>
        <v>10251</v>
      </c>
      <c r="E10" s="3">
        <f>'[13]October 2017'!$W$15+'[13]October 2017'!$W$16+'[13]October 2017'!$W$19</f>
        <v>10355</v>
      </c>
      <c r="F10" s="3">
        <f>'[13]November 2017'!$W$15+'[13]November 2017'!$W$16+'[13]November 2017'!$W$19</f>
        <v>10319</v>
      </c>
      <c r="G10" s="3">
        <f>'[13]December 2017'!$W$15+'[13]December 2017'!$W$16+'[13]December 2017'!$W$19</f>
        <v>10256</v>
      </c>
      <c r="H10" s="3">
        <f>'[14]January 2018'!$W$14+'[14]January 2018'!$W$15+'[14]January 2018'!$W$18</f>
        <v>10478</v>
      </c>
      <c r="I10" s="3">
        <f>'[14]February 2018'!$W$14+'[14]February 2018'!$W$15+'[14]February 2018'!$W$18</f>
        <v>10352</v>
      </c>
      <c r="J10" s="3">
        <f>'[15]March 2018'!$W$14+'[15]March 2018'!$W$15+'[15]March 2018'!$W$18</f>
        <v>10335</v>
      </c>
      <c r="K10" s="3">
        <f>'[14]April 2018'!$W$14+'[14]April 2018'!$W$15+'[14]April 2018'!$W$18</f>
        <v>10350</v>
      </c>
      <c r="L10" s="3">
        <f>'[14]May 2018'!$W$14+'[14]May 2018'!$W$15+'[14]May 2018'!$W$18</f>
        <v>10380</v>
      </c>
      <c r="M10" s="3">
        <f>'[15]June 2018'!$W$14+'[15]June 2018'!$W$15+'[15]June 2018'!$W$18</f>
        <v>10386</v>
      </c>
    </row>
    <row r="11" spans="1:13" x14ac:dyDescent="0.25">
      <c r="A11" s="2" t="s">
        <v>59</v>
      </c>
      <c r="B11" s="3">
        <f>'[13]July 2017'!$W$15</f>
        <v>7731</v>
      </c>
      <c r="C11" s="3">
        <f>'[13]August 2017'!$W$15</f>
        <v>7820</v>
      </c>
      <c r="D11" s="3">
        <f>'[13]September 2017'!$W$15</f>
        <v>7668</v>
      </c>
      <c r="E11" s="3">
        <f>'[13]October 2017'!$W$15</f>
        <v>7765</v>
      </c>
      <c r="F11" s="3">
        <f>'[13]November 2017'!$W$15</f>
        <v>7796</v>
      </c>
      <c r="G11" s="3">
        <f>'[13]December 2017'!$W$15</f>
        <v>7736</v>
      </c>
      <c r="H11" s="3">
        <f>'[14]January 2018'!$W$14</f>
        <v>7939</v>
      </c>
      <c r="I11" s="3">
        <f>'[14]February 2018'!$W$14</f>
        <v>7817</v>
      </c>
      <c r="J11" s="3">
        <f>'[15]March 2018'!$W$14</f>
        <v>7871</v>
      </c>
      <c r="K11" s="3">
        <f>'[14]April 2018'!$W$14</f>
        <v>7871</v>
      </c>
      <c r="L11" s="3">
        <f>'[14]May 2018'!$W$14</f>
        <v>7905</v>
      </c>
      <c r="M11" s="3">
        <f>'[15]June 2018'!$W$14</f>
        <v>7835</v>
      </c>
    </row>
    <row r="12" spans="1:13" x14ac:dyDescent="0.25">
      <c r="A12" s="2" t="s">
        <v>60</v>
      </c>
      <c r="B12" s="3">
        <f>'[13]July 2017'!$W$16+'[13]July 2017'!$W$19</f>
        <v>2578</v>
      </c>
      <c r="C12" s="3">
        <f>'[13]August 2017'!$W$16+'[13]August 2017'!$W$19</f>
        <v>2581</v>
      </c>
      <c r="D12" s="3">
        <f>'[13]September 2017'!$W$16+'[16]September 2017'!$W$19</f>
        <v>2583</v>
      </c>
      <c r="E12" s="3">
        <f>'[13]October 2017'!$W$16+'[13]October 2017'!$W$19</f>
        <v>2590</v>
      </c>
      <c r="F12" s="3">
        <f>'[13]November 2017'!$W$16+'[13]November 2017'!$W$19</f>
        <v>2523</v>
      </c>
      <c r="G12" s="3">
        <f>'[13]December 2017'!$W$16+'[13]December 2017'!$W$19</f>
        <v>2520</v>
      </c>
      <c r="H12" s="3">
        <f>'[14]January 2018'!$W$15+'[14]January 2018'!$W$18</f>
        <v>2539</v>
      </c>
      <c r="I12" s="3">
        <f>'[14]February 2018'!$W$15+'[14]February 2018'!$W$18</f>
        <v>2535</v>
      </c>
      <c r="J12" s="3">
        <f>'[15]March 2018'!$W$15+'[15]March 2018'!$W$18</f>
        <v>2464</v>
      </c>
      <c r="K12" s="3">
        <f>'[14]April 2018'!$W$15+'[14]April 2018'!$W$18</f>
        <v>2479</v>
      </c>
      <c r="L12" s="3">
        <f>'[14]May 2018'!$W$15+'[14]May 2018'!$W$18</f>
        <v>2475</v>
      </c>
      <c r="M12" s="3">
        <f>'[15]June 2018'!$W$15+'[15]June 2018'!$W$18</f>
        <v>2551</v>
      </c>
    </row>
    <row r="13" spans="1:13" x14ac:dyDescent="0.25">
      <c r="A13" s="2" t="s">
        <v>61</v>
      </c>
      <c r="B13" s="3">
        <f>'[17]6+ Months Inactive by County'!$G$44</f>
        <v>1040</v>
      </c>
      <c r="C13" s="3">
        <f>'[18]6+ Months Inactive by County'!$G$44</f>
        <v>1058</v>
      </c>
      <c r="D13" s="3">
        <f>'[19]6+ Months Inactive by County'!$G$44</f>
        <v>1064</v>
      </c>
      <c r="E13" s="3">
        <f>'[20]6+ Months Inactive by County'!$G$44</f>
        <v>1004</v>
      </c>
      <c r="F13" s="3">
        <f>'[21]6+ Months Inactive by County'!$G$44</f>
        <v>1022</v>
      </c>
      <c r="G13" s="3">
        <f>'[22]6+ Months Inactive by County'!$G$44</f>
        <v>1085</v>
      </c>
      <c r="H13" s="3">
        <f>'[23]6+ Months Inactive by County'!$G$44</f>
        <v>1072</v>
      </c>
      <c r="I13" s="3">
        <f>'[24]6+ Months Inactive by County'!$G$44</f>
        <v>1054</v>
      </c>
      <c r="J13" s="3">
        <f>'[25]6+ Months Inactive by County'!$G$44</f>
        <v>1040</v>
      </c>
      <c r="K13" s="3">
        <f>'[26]6+ Months Inactive by County'!$G$44</f>
        <v>1067</v>
      </c>
      <c r="L13" s="3">
        <f>'[27]6+ Months Inactive by County'!$G$44</f>
        <v>1055</v>
      </c>
      <c r="M13" s="3">
        <f>'[28]6+ Months Inactive by County'!$G$44</f>
        <v>1009</v>
      </c>
    </row>
    <row r="14" spans="1:13" x14ac:dyDescent="0.25">
      <c r="A14" s="2" t="s">
        <v>3</v>
      </c>
      <c r="B14" s="3">
        <f>'[13]July 2017'!$W$17</f>
        <v>766</v>
      </c>
      <c r="C14" s="3">
        <f>'[13]August 2017'!$W$17</f>
        <v>771</v>
      </c>
      <c r="D14" s="3">
        <f>'[13]September 2017'!$W$17</f>
        <v>722</v>
      </c>
      <c r="E14" s="3">
        <f>'[13]October 2017'!$W$17</f>
        <v>719</v>
      </c>
      <c r="F14" s="3">
        <f>'[13]November 2017'!$W$17</f>
        <v>703</v>
      </c>
      <c r="G14" s="3">
        <f>'[13]December 2017'!$W$17</f>
        <v>694</v>
      </c>
      <c r="H14" s="3">
        <f>'[14]January 2018'!$W$16</f>
        <v>696</v>
      </c>
      <c r="I14" s="3">
        <f>'[14]February 2018'!$W$16</f>
        <v>686</v>
      </c>
      <c r="J14" s="3">
        <f>'[15]March 2018'!$W$16</f>
        <v>676</v>
      </c>
      <c r="K14" s="3">
        <f>'[14]April 2018'!$W$16</f>
        <v>660</v>
      </c>
      <c r="L14" s="3">
        <f>'[14]May 2018'!$W$16</f>
        <v>664</v>
      </c>
      <c r="M14" s="3">
        <f>'[15]June 2018'!$W$16</f>
        <v>655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4" x14ac:dyDescent="0.25">
      <c r="A17" s="2" t="s">
        <v>4</v>
      </c>
      <c r="B17" s="3">
        <f>'[13]July 2017'!$W$18</f>
        <v>198</v>
      </c>
      <c r="C17" s="3">
        <f>'[13]August 2017'!$W$18</f>
        <v>252</v>
      </c>
      <c r="D17" s="3">
        <f>'[13]September 2017'!$W$18</f>
        <v>101</v>
      </c>
      <c r="E17" s="3">
        <f>'[13]October 2017'!$W$18</f>
        <v>298</v>
      </c>
      <c r="F17" s="3">
        <f>'[13]November 2017'!$W$18</f>
        <v>290</v>
      </c>
      <c r="G17" s="3">
        <f>'[13]December 2017'!$W$18</f>
        <v>110</v>
      </c>
      <c r="H17" s="3">
        <f>'[14]January 2018'!$W$17</f>
        <v>221</v>
      </c>
      <c r="I17" s="3">
        <f>'[14]February 2018'!$W$17</f>
        <v>281</v>
      </c>
      <c r="J17" s="3">
        <f>'[15]March 2018'!$W$17</f>
        <v>226</v>
      </c>
      <c r="K17" s="3">
        <f>'[14]April 2018'!$W$17</f>
        <v>198</v>
      </c>
      <c r="L17" s="3">
        <f>'[14]May 2018'!$W$17</f>
        <v>197</v>
      </c>
      <c r="M17" s="3">
        <f>'[15]June 2018'!$W$17</f>
        <v>220</v>
      </c>
    </row>
    <row r="18" spans="1:14" x14ac:dyDescent="0.25">
      <c r="A18" s="2" t="s">
        <v>5</v>
      </c>
      <c r="B18" s="3">
        <f>'[13]July 2017'!$W$19</f>
        <v>145</v>
      </c>
      <c r="C18" s="3">
        <f>'[13]August 2017'!$W$19</f>
        <v>155</v>
      </c>
      <c r="D18" s="3">
        <f>'[13]September 2017'!$W$19</f>
        <v>207</v>
      </c>
      <c r="E18" s="3">
        <f>'[13]October 2017'!$W$19</f>
        <v>283</v>
      </c>
      <c r="F18" s="3">
        <f>'[13]November 2017'!$W$19</f>
        <v>176</v>
      </c>
      <c r="G18" s="3">
        <f>'[13]December 2017'!$W$19</f>
        <v>151</v>
      </c>
      <c r="H18" s="3">
        <f>'[14]January 2018'!$W$18</f>
        <v>209</v>
      </c>
      <c r="I18" s="3">
        <f>'[14]February 2018'!$W$18</f>
        <v>213</v>
      </c>
      <c r="J18" s="3">
        <f>'[15]March 2018'!$W$18</f>
        <v>193</v>
      </c>
      <c r="K18" s="3">
        <f>'[14]April 2018'!$W$18</f>
        <v>174</v>
      </c>
      <c r="L18" s="3">
        <f>'[14]May 2018'!$W$18</f>
        <v>202</v>
      </c>
      <c r="M18" s="3">
        <f>'[15]June 2018'!$W$18</f>
        <v>203</v>
      </c>
    </row>
    <row r="20" spans="1:14" x14ac:dyDescent="0.25">
      <c r="A20" s="2" t="s">
        <v>10</v>
      </c>
    </row>
    <row r="21" spans="1:14" s="4" customFormat="1" x14ac:dyDescent="0.25">
      <c r="A21" s="4" t="s">
        <v>30</v>
      </c>
    </row>
    <row r="22" spans="1:14" x14ac:dyDescent="0.25">
      <c r="A22" s="4" t="s">
        <v>65</v>
      </c>
    </row>
    <row r="23" spans="1:14" x14ac:dyDescent="0.25">
      <c r="A23" s="4" t="s">
        <v>56</v>
      </c>
      <c r="N23" s="2" t="s">
        <v>9</v>
      </c>
    </row>
    <row r="24" spans="1:14" x14ac:dyDescent="0.25">
      <c r="A24" s="4" t="s">
        <v>66</v>
      </c>
      <c r="N24" t="s">
        <v>32</v>
      </c>
    </row>
    <row r="25" spans="1:14" x14ac:dyDescent="0.25">
      <c r="A25" s="4" t="s">
        <v>12</v>
      </c>
    </row>
    <row r="26" spans="1:14" x14ac:dyDescent="0.25">
      <c r="A26" s="4" t="s">
        <v>11</v>
      </c>
    </row>
    <row r="27" spans="1:14" x14ac:dyDescent="0.25">
      <c r="A27" s="4" t="s">
        <v>13</v>
      </c>
    </row>
    <row r="28" spans="1:14" x14ac:dyDescent="0.25">
      <c r="A28" s="4" t="s">
        <v>14</v>
      </c>
    </row>
    <row r="29" spans="1:14" x14ac:dyDescent="0.25">
      <c r="A29" s="4" t="s">
        <v>15</v>
      </c>
    </row>
    <row r="30" spans="1:14" x14ac:dyDescent="0.25">
      <c r="A30" s="4" t="s">
        <v>16</v>
      </c>
    </row>
    <row r="31" spans="1:14" x14ac:dyDescent="0.25">
      <c r="A31" s="4" t="s">
        <v>17</v>
      </c>
    </row>
    <row r="32" spans="1:14" x14ac:dyDescent="0.25">
      <c r="A32" s="4" t="s">
        <v>18</v>
      </c>
    </row>
    <row r="33" spans="1:1" x14ac:dyDescent="0.25">
      <c r="A33" s="4" t="s">
        <v>34</v>
      </c>
    </row>
    <row r="34" spans="1:1" x14ac:dyDescent="0.25">
      <c r="A34" s="4" t="s">
        <v>33</v>
      </c>
    </row>
    <row r="35" spans="1:1" x14ac:dyDescent="0.25">
      <c r="A35" s="4" t="s">
        <v>19</v>
      </c>
    </row>
    <row r="36" spans="1:1" x14ac:dyDescent="0.25">
      <c r="A36" s="4" t="s">
        <v>20</v>
      </c>
    </row>
    <row r="37" spans="1:1" x14ac:dyDescent="0.25">
      <c r="A37" s="4" t="s">
        <v>21</v>
      </c>
    </row>
    <row r="38" spans="1:1" x14ac:dyDescent="0.25">
      <c r="A38" s="4" t="s">
        <v>22</v>
      </c>
    </row>
    <row r="39" spans="1:1" x14ac:dyDescent="0.25">
      <c r="A39" s="4" t="s">
        <v>23</v>
      </c>
    </row>
    <row r="40" spans="1:1" x14ac:dyDescent="0.25">
      <c r="A40" s="4" t="s">
        <v>24</v>
      </c>
    </row>
    <row r="41" spans="1:1" x14ac:dyDescent="0.25">
      <c r="A41" s="4" t="s">
        <v>25</v>
      </c>
    </row>
    <row r="42" spans="1:1" x14ac:dyDescent="0.25">
      <c r="A42" s="4" t="s">
        <v>26</v>
      </c>
    </row>
    <row r="43" spans="1:1" x14ac:dyDescent="0.25">
      <c r="A43" s="4" t="s">
        <v>27</v>
      </c>
    </row>
    <row r="44" spans="1:1" x14ac:dyDescent="0.25">
      <c r="A44" s="4" t="s">
        <v>28</v>
      </c>
    </row>
    <row r="45" spans="1:1" x14ac:dyDescent="0.25">
      <c r="A45" s="4" t="s">
        <v>29</v>
      </c>
    </row>
  </sheetData>
  <pageMargins left="0.25" right="0.25" top="0.75" bottom="0.75" header="0.3" footer="0.3"/>
  <pageSetup scale="84" orientation="landscape" r:id="rId1"/>
  <headerFooter>
    <oddHeader>&amp;C&amp;"-,Bold"Statewide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2" spans="2:14" x14ac:dyDescent="0.25">
      <c r="B2" s="2" t="s">
        <v>39</v>
      </c>
      <c r="N2" s="17" t="str">
        <f>'Statewide Charts FY 17-18'!N2</f>
        <v>June 2018</v>
      </c>
    </row>
    <row r="24" spans="2:14" x14ac:dyDescent="0.25">
      <c r="B24" s="2" t="str">
        <f>B2</f>
        <v>Circuit 5</v>
      </c>
      <c r="N24" s="17" t="str">
        <f>'Statewide Charts FY 17-18'!N2</f>
        <v>June 2018</v>
      </c>
    </row>
    <row r="46" spans="2:14" x14ac:dyDescent="0.25">
      <c r="B46" s="2" t="str">
        <f>B2</f>
        <v>Circuit 5</v>
      </c>
      <c r="N46" s="17" t="str">
        <f>'Statewide Charts FY 17-18'!N2</f>
        <v>June 2018</v>
      </c>
    </row>
    <row r="47" spans="2:14" x14ac:dyDescent="0.25">
      <c r="B47" s="2"/>
    </row>
  </sheetData>
  <pageMargins left="0.6" right="0.25" top="0.4" bottom="0.25" header="0" footer="0"/>
  <pageSetup scale="7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5" bestFit="1" customWidth="1"/>
    <col min="2" max="2" width="6.140625" style="8" bestFit="1" customWidth="1"/>
    <col min="3" max="3" width="7.140625" style="8" bestFit="1" customWidth="1"/>
    <col min="4" max="11" width="7.140625" style="8" customWidth="1"/>
    <col min="12" max="12" width="7.5703125" style="8" bestFit="1" customWidth="1"/>
    <col min="13" max="13" width="7.5703125" style="8" customWidth="1"/>
    <col min="14" max="16384" width="9.140625" style="8"/>
  </cols>
  <sheetData>
    <row r="1" spans="1:13" s="5" customFormat="1" x14ac:dyDescent="0.25">
      <c r="B1" s="6">
        <v>42917</v>
      </c>
      <c r="C1" s="6">
        <v>42948</v>
      </c>
      <c r="D1" s="6">
        <v>42979</v>
      </c>
      <c r="E1" s="6">
        <v>43009</v>
      </c>
      <c r="F1" s="6">
        <v>43040</v>
      </c>
      <c r="G1" s="6">
        <v>43070</v>
      </c>
      <c r="H1" s="6">
        <v>43101</v>
      </c>
      <c r="I1" s="6">
        <v>43132</v>
      </c>
      <c r="J1" s="6">
        <v>43160</v>
      </c>
      <c r="K1" s="6">
        <v>43191</v>
      </c>
      <c r="L1" s="6">
        <v>43221</v>
      </c>
      <c r="M1" s="6">
        <v>43252</v>
      </c>
    </row>
    <row r="2" spans="1:13" x14ac:dyDescent="0.25">
      <c r="A2" s="5" t="s">
        <v>31</v>
      </c>
      <c r="B2" s="7">
        <v>2694</v>
      </c>
      <c r="C2" s="7">
        <v>2765</v>
      </c>
      <c r="D2" s="7">
        <v>2769</v>
      </c>
      <c r="E2" s="7">
        <v>2820</v>
      </c>
      <c r="F2" s="7">
        <v>2828</v>
      </c>
      <c r="G2" s="7">
        <v>2803</v>
      </c>
      <c r="H2" s="7">
        <v>2799</v>
      </c>
      <c r="I2" s="7">
        <f>[8]Sheet1!$S$42</f>
        <v>2759</v>
      </c>
      <c r="J2" s="7">
        <f>[9]Sheet1!$S$42</f>
        <v>2807</v>
      </c>
      <c r="K2" s="7">
        <f>[10]Sheet1!$S$42</f>
        <v>2794</v>
      </c>
      <c r="L2" s="7">
        <f>[11]Sheet1!$S$42</f>
        <v>2826</v>
      </c>
      <c r="M2" s="7">
        <f>[12]Sheet1!$S$42</f>
        <v>2827</v>
      </c>
    </row>
    <row r="3" spans="1:13" x14ac:dyDescent="0.25">
      <c r="A3" s="5" t="s">
        <v>0</v>
      </c>
      <c r="B3" s="7">
        <v>1720</v>
      </c>
      <c r="C3" s="7">
        <v>1716</v>
      </c>
      <c r="D3" s="7">
        <v>1666</v>
      </c>
      <c r="E3" s="7">
        <v>1683</v>
      </c>
      <c r="F3" s="7">
        <v>1663</v>
      </c>
      <c r="G3" s="7">
        <v>1642</v>
      </c>
      <c r="H3" s="7">
        <v>1622</v>
      </c>
      <c r="I3" s="7">
        <f>'[39]6th Circuit Summary 02.18'!$B$7</f>
        <v>1653</v>
      </c>
      <c r="J3" s="7">
        <f>'[40]6th Circuit Summary 03.18'!$B$7</f>
        <v>1693</v>
      </c>
      <c r="K3" s="7">
        <f>'[39]6th Circuit Summary 04.18'!$B$7</f>
        <v>1688</v>
      </c>
      <c r="L3" s="7">
        <f>'[39]6th Circuit Summary 05.18'!$B$7</f>
        <v>1713</v>
      </c>
      <c r="M3" s="7">
        <f>'[40]6th Circuit Summary 06.18'!$B$7</f>
        <v>1780</v>
      </c>
    </row>
    <row r="4" spans="1:13" x14ac:dyDescent="0.25">
      <c r="A4" s="5" t="s">
        <v>1</v>
      </c>
      <c r="B4" s="7">
        <v>1322</v>
      </c>
      <c r="C4" s="7">
        <v>1361</v>
      </c>
      <c r="D4" s="7">
        <v>1293</v>
      </c>
      <c r="E4" s="7">
        <v>1305</v>
      </c>
      <c r="F4" s="7">
        <v>1287</v>
      </c>
      <c r="G4" s="7">
        <v>1309</v>
      </c>
      <c r="H4" s="7">
        <v>1291</v>
      </c>
      <c r="I4" s="7">
        <f>'[39]6th Circuit Summary 02.18'!$B$16</f>
        <v>1284</v>
      </c>
      <c r="J4" s="7">
        <f>'[40]6th Circuit Summary 03.18'!$B$16</f>
        <v>1330</v>
      </c>
      <c r="K4" s="7">
        <f>'[39]6th Circuit Summary 04.18'!$B$16</f>
        <v>1339</v>
      </c>
      <c r="L4" s="7">
        <f>'[39]6th Circuit Summary 05.18'!$B$16</f>
        <v>1342</v>
      </c>
      <c r="M4" s="7">
        <f>'[40]6th Circuit Summary 06.18'!$B$16</f>
        <v>1357</v>
      </c>
    </row>
    <row r="5" spans="1:13" x14ac:dyDescent="0.25">
      <c r="A5" s="5" t="s">
        <v>6</v>
      </c>
      <c r="B5" s="7">
        <v>395</v>
      </c>
      <c r="C5" s="7">
        <v>353</v>
      </c>
      <c r="D5" s="7">
        <v>362</v>
      </c>
      <c r="E5" s="7">
        <v>368</v>
      </c>
      <c r="F5" s="7">
        <v>369</v>
      </c>
      <c r="G5" s="7">
        <v>327</v>
      </c>
      <c r="H5" s="7">
        <v>320</v>
      </c>
      <c r="I5" s="7">
        <f>'[39]6th Circuit Summary 02.18'!$B$9</f>
        <v>355</v>
      </c>
      <c r="J5" s="7">
        <f>'[40]6th Circuit Summary 03.18'!$B$9</f>
        <v>359</v>
      </c>
      <c r="K5" s="7">
        <f>'[39]6th Circuit Summary 04.18'!$B$9</f>
        <v>344</v>
      </c>
      <c r="L5" s="7">
        <f>'[39]6th Circuit Summary 05.18'!$B$9</f>
        <v>364</v>
      </c>
      <c r="M5" s="7">
        <f>'[40]6th Circuit Summary 06.18'!$B$9</f>
        <v>413</v>
      </c>
    </row>
    <row r="6" spans="1:13" x14ac:dyDescent="0.25">
      <c r="A6" s="5" t="s">
        <v>7</v>
      </c>
      <c r="B6" s="7">
        <v>3</v>
      </c>
      <c r="C6" s="7">
        <v>2</v>
      </c>
      <c r="D6" s="7">
        <v>11</v>
      </c>
      <c r="E6" s="7">
        <v>10</v>
      </c>
      <c r="F6" s="7">
        <v>7</v>
      </c>
      <c r="G6" s="7">
        <v>6</v>
      </c>
      <c r="H6" s="7">
        <v>11</v>
      </c>
      <c r="I6" s="7">
        <f t="shared" ref="I6:M6" si="0">I3-(I4+I5)</f>
        <v>14</v>
      </c>
      <c r="J6" s="7">
        <f t="shared" si="0"/>
        <v>4</v>
      </c>
      <c r="K6" s="7">
        <f t="shared" si="0"/>
        <v>5</v>
      </c>
      <c r="L6" s="7">
        <f t="shared" si="0"/>
        <v>7</v>
      </c>
      <c r="M6" s="7">
        <f t="shared" si="0"/>
        <v>10</v>
      </c>
    </row>
    <row r="8" spans="1:13" s="5" customFormat="1" x14ac:dyDescent="0.25">
      <c r="B8" s="6">
        <v>42917</v>
      </c>
      <c r="C8" s="6">
        <v>42948</v>
      </c>
      <c r="D8" s="6">
        <v>42979</v>
      </c>
      <c r="E8" s="6">
        <v>43009</v>
      </c>
      <c r="F8" s="6">
        <v>43040</v>
      </c>
      <c r="G8" s="6">
        <v>43070</v>
      </c>
      <c r="H8" s="6">
        <v>43101</v>
      </c>
      <c r="I8" s="6">
        <v>43132</v>
      </c>
      <c r="J8" s="6">
        <v>43160</v>
      </c>
      <c r="K8" s="6">
        <v>43191</v>
      </c>
      <c r="L8" s="6">
        <v>43221</v>
      </c>
      <c r="M8" s="6">
        <v>43252</v>
      </c>
    </row>
    <row r="9" spans="1:13" x14ac:dyDescent="0.25">
      <c r="A9" s="2" t="s">
        <v>2</v>
      </c>
      <c r="B9" s="7">
        <v>913</v>
      </c>
      <c r="C9" s="7">
        <v>926</v>
      </c>
      <c r="D9" s="7">
        <v>905</v>
      </c>
      <c r="E9" s="7">
        <v>908</v>
      </c>
      <c r="F9" s="7">
        <v>926</v>
      </c>
      <c r="G9" s="7">
        <v>911</v>
      </c>
      <c r="H9" s="7">
        <v>909</v>
      </c>
      <c r="I9" s="7">
        <f>'[39]6th Circuit Summary 02.18'!$G$21</f>
        <v>920</v>
      </c>
      <c r="J9" s="7">
        <f>'[40]6th Circuit Summary 03.18'!$G$21</f>
        <v>937</v>
      </c>
      <c r="K9" s="7">
        <f>'[39]6th Circuit Summary 04.18'!$G$21</f>
        <v>934</v>
      </c>
      <c r="L9" s="7">
        <f>'[39]6th Circuit Summary 05.18'!$G$21</f>
        <v>932</v>
      </c>
      <c r="M9" s="7">
        <f>'[40]6th Circuit Summary 06.18'!$G$21</f>
        <v>931</v>
      </c>
    </row>
    <row r="10" spans="1:13" x14ac:dyDescent="0.25">
      <c r="A10" s="2" t="s">
        <v>58</v>
      </c>
      <c r="B10" s="7">
        <v>794</v>
      </c>
      <c r="C10" s="7">
        <v>799</v>
      </c>
      <c r="D10" s="7">
        <v>775</v>
      </c>
      <c r="E10" s="7">
        <v>779</v>
      </c>
      <c r="F10" s="7">
        <v>797</v>
      </c>
      <c r="G10" s="7">
        <v>793</v>
      </c>
      <c r="H10" s="7">
        <v>788</v>
      </c>
      <c r="I10" s="7">
        <f>'[39]6th Circuit Summary 02.18'!$G$16</f>
        <v>798</v>
      </c>
      <c r="J10" s="7">
        <f>'[40]6th Circuit Summary 03.18'!$G$16</f>
        <v>822</v>
      </c>
      <c r="K10" s="7">
        <f>'[39]6th Circuit Summary 04.18'!$G$16</f>
        <v>819</v>
      </c>
      <c r="L10" s="7">
        <f>'[39]6th Circuit Summary 05.18'!$G$16</f>
        <v>813</v>
      </c>
      <c r="M10" s="7">
        <f>'[40]6th Circuit Summary 06.18'!$G$16</f>
        <v>813</v>
      </c>
    </row>
    <row r="11" spans="1:13" x14ac:dyDescent="0.25">
      <c r="A11" s="2" t="s">
        <v>59</v>
      </c>
      <c r="B11" s="7">
        <v>635</v>
      </c>
      <c r="C11" s="7">
        <v>651</v>
      </c>
      <c r="D11" s="7">
        <v>640</v>
      </c>
      <c r="E11" s="7">
        <v>635</v>
      </c>
      <c r="F11" s="7">
        <v>648</v>
      </c>
      <c r="G11" s="7">
        <v>644</v>
      </c>
      <c r="H11" s="7">
        <v>633</v>
      </c>
      <c r="I11" s="7">
        <f>'[39]6th Circuit Summary 02.18'!$H$16</f>
        <v>647</v>
      </c>
      <c r="J11" s="7">
        <f>'[40]6th Circuit Summary 03.18'!$H$16</f>
        <v>673</v>
      </c>
      <c r="K11" s="7">
        <f>'[39]6th Circuit Summary 04.18'!$H$16</f>
        <v>669</v>
      </c>
      <c r="L11" s="7">
        <f>'[39]6th Circuit Summary 05.18'!$H$16</f>
        <v>659</v>
      </c>
      <c r="M11" s="7">
        <f>'[40]6th Circuit Summary 06.18'!$H$16</f>
        <v>643</v>
      </c>
    </row>
    <row r="12" spans="1:13" x14ac:dyDescent="0.25">
      <c r="A12" s="2" t="s">
        <v>60</v>
      </c>
      <c r="B12" s="7">
        <v>159</v>
      </c>
      <c r="C12" s="7">
        <v>148</v>
      </c>
      <c r="D12" s="7">
        <v>135</v>
      </c>
      <c r="E12" s="7">
        <v>144</v>
      </c>
      <c r="F12" s="7">
        <v>149</v>
      </c>
      <c r="G12" s="7">
        <v>149</v>
      </c>
      <c r="H12" s="7">
        <v>155</v>
      </c>
      <c r="I12" s="7">
        <f>'[39]6th Circuit Summary 02.18'!$G$17</f>
        <v>151</v>
      </c>
      <c r="J12" s="7">
        <f>'[40]6th Circuit Summary 03.18'!$G$17</f>
        <v>149</v>
      </c>
      <c r="K12" s="7">
        <f>'[39]6th Circuit Summary 04.18'!$G$17</f>
        <v>150</v>
      </c>
      <c r="L12" s="7">
        <f>'[39]6th Circuit Summary 05.18'!$G$17</f>
        <v>154</v>
      </c>
      <c r="M12" s="7">
        <f>'[40]6th Circuit Summary 06.18'!$G$17</f>
        <v>170</v>
      </c>
    </row>
    <row r="13" spans="1:13" customFormat="1" x14ac:dyDescent="0.25">
      <c r="A13" s="2" t="s">
        <v>61</v>
      </c>
      <c r="B13">
        <v>55</v>
      </c>
      <c r="C13">
        <v>47</v>
      </c>
      <c r="D13">
        <v>37</v>
      </c>
      <c r="E13">
        <v>48</v>
      </c>
      <c r="F13">
        <v>56</v>
      </c>
      <c r="G13">
        <v>59</v>
      </c>
      <c r="H13">
        <v>61</v>
      </c>
      <c r="I13">
        <f>'[24]6+ Months Inactive by County'!$C$35</f>
        <v>65</v>
      </c>
      <c r="J13" s="3">
        <f>'[25]6+ Months Inactive by County'!$C$35</f>
        <v>72</v>
      </c>
      <c r="K13" s="3">
        <f>'[26]6+ Months Inactive by County'!$C$35</f>
        <v>64</v>
      </c>
      <c r="L13" s="3">
        <f>'[27]6+ Months Inactive by County'!$C$35</f>
        <v>61</v>
      </c>
      <c r="M13" s="3">
        <f>'[28]6+ Months Inactive by County'!$C$35</f>
        <v>68</v>
      </c>
    </row>
    <row r="14" spans="1:13" x14ac:dyDescent="0.25">
      <c r="A14" s="2" t="s">
        <v>3</v>
      </c>
      <c r="B14" s="7">
        <v>119</v>
      </c>
      <c r="C14" s="7">
        <v>127</v>
      </c>
      <c r="D14" s="7">
        <v>130</v>
      </c>
      <c r="E14" s="7">
        <v>129</v>
      </c>
      <c r="F14" s="7">
        <v>129</v>
      </c>
      <c r="G14" s="7">
        <v>118</v>
      </c>
      <c r="H14" s="7">
        <v>121</v>
      </c>
      <c r="I14" s="7">
        <f>'[39]6th Circuit Summary 02.18'!$H$18</f>
        <v>122</v>
      </c>
      <c r="J14" s="7">
        <f>'[40]6th Circuit Summary 03.18'!$H$18</f>
        <v>115</v>
      </c>
      <c r="K14" s="7">
        <f>'[39]6th Circuit Summary 04.18'!$H$18</f>
        <v>115</v>
      </c>
      <c r="L14" s="7">
        <f>'[39]6th Circuit Summary 05.18'!$H$18</f>
        <v>119</v>
      </c>
      <c r="M14" s="7">
        <f>'[40]6th Circuit Summary 06.18'!$H$18</f>
        <v>118</v>
      </c>
    </row>
    <row r="16" spans="1:13" s="5" customFormat="1" x14ac:dyDescent="0.25">
      <c r="B16" s="6">
        <v>42917</v>
      </c>
      <c r="C16" s="6">
        <v>42948</v>
      </c>
      <c r="D16" s="6">
        <v>42979</v>
      </c>
      <c r="E16" s="6">
        <v>43009</v>
      </c>
      <c r="F16" s="6">
        <v>43040</v>
      </c>
      <c r="G16" s="6">
        <v>43070</v>
      </c>
      <c r="H16" s="6">
        <v>43101</v>
      </c>
      <c r="I16" s="6">
        <v>43132</v>
      </c>
      <c r="J16" s="6">
        <v>43160</v>
      </c>
      <c r="K16" s="6">
        <v>43191</v>
      </c>
      <c r="L16" s="6">
        <v>43221</v>
      </c>
      <c r="M16" s="6">
        <v>43252</v>
      </c>
    </row>
    <row r="17" spans="1:13" x14ac:dyDescent="0.25">
      <c r="A17" s="5" t="s">
        <v>4</v>
      </c>
      <c r="B17" s="7">
        <v>11</v>
      </c>
      <c r="C17" s="7">
        <v>24</v>
      </c>
      <c r="D17" s="7">
        <v>5</v>
      </c>
      <c r="E17" s="7">
        <v>12</v>
      </c>
      <c r="F17" s="7">
        <v>26</v>
      </c>
      <c r="G17" s="7">
        <v>11</v>
      </c>
      <c r="H17" s="7">
        <v>5</v>
      </c>
      <c r="I17" s="7">
        <f>'[39]6th Circuit Summary 02.18'!$H$19</f>
        <v>24</v>
      </c>
      <c r="J17" s="7">
        <f>'[40]6th Circuit Summary 03.18'!$H$19</f>
        <v>31</v>
      </c>
      <c r="K17" s="7">
        <f>'[39]6th Circuit Summary 04.18'!$H$19</f>
        <v>14</v>
      </c>
      <c r="L17" s="7">
        <f>'[39]6th Circuit Summary 05.18'!$H$19</f>
        <v>14</v>
      </c>
      <c r="M17" s="7">
        <f>'[40]6th Circuit Summary 06.18'!$H$19</f>
        <v>12</v>
      </c>
    </row>
    <row r="18" spans="1:13" x14ac:dyDescent="0.25">
      <c r="A18" s="5" t="s">
        <v>5</v>
      </c>
      <c r="B18" s="7">
        <v>10</v>
      </c>
      <c r="C18" s="7">
        <v>12</v>
      </c>
      <c r="D18" s="7">
        <v>10</v>
      </c>
      <c r="E18" s="7">
        <v>10</v>
      </c>
      <c r="F18" s="7">
        <v>10</v>
      </c>
      <c r="G18" s="7">
        <v>11</v>
      </c>
      <c r="H18" s="7">
        <v>12</v>
      </c>
      <c r="I18" s="7">
        <f>'[39]6th Circuit Summary 02.18'!$H$20</f>
        <v>13</v>
      </c>
      <c r="J18" s="7">
        <f>'[40]6th Circuit Summary 03.18'!$H$20</f>
        <v>12</v>
      </c>
      <c r="K18" s="7">
        <f>'[39]6th Circuit Summary 04.18'!$H$20</f>
        <v>12</v>
      </c>
      <c r="L18" s="7">
        <f>'[39]6th Circuit Summary 05.18'!$H$20</f>
        <v>13</v>
      </c>
      <c r="M18" s="7">
        <f>'[40]6th Circuit Summary 06.18'!$H$20</f>
        <v>12</v>
      </c>
    </row>
  </sheetData>
  <pageMargins left="0.25" right="0.25" top="0.75" bottom="0.75" header="0.3" footer="0.3"/>
  <pageSetup scale="91" orientation="landscape" r:id="rId1"/>
  <headerFooter>
    <oddHeader>&amp;C&amp;"-,Bold"Circuit 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O46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5.75" customHeight="1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40</v>
      </c>
      <c r="N2" s="17" t="str">
        <f>'Statewide Charts FY 17-18'!N2</f>
        <v>June 2018</v>
      </c>
    </row>
    <row r="24" spans="2:14" x14ac:dyDescent="0.25">
      <c r="B24" s="2" t="str">
        <f>B2</f>
        <v>Circuit 6</v>
      </c>
      <c r="N24" s="17" t="str">
        <f>'Statewide Charts FY 17-18'!N2</f>
        <v>June 2018</v>
      </c>
    </row>
    <row r="46" spans="2:14" x14ac:dyDescent="0.25">
      <c r="B46" s="2" t="str">
        <f>B2</f>
        <v>Circuit 6</v>
      </c>
      <c r="N46" s="17" t="str">
        <f>'Statewide Charts FY 17-18'!N2</f>
        <v>June 2018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v>1648</v>
      </c>
      <c r="C2" s="3">
        <v>1660</v>
      </c>
      <c r="D2" s="3">
        <v>1657</v>
      </c>
      <c r="E2" s="3">
        <v>1633</v>
      </c>
      <c r="F2" s="3">
        <v>1618</v>
      </c>
      <c r="G2" s="3">
        <v>1637</v>
      </c>
      <c r="H2" s="3">
        <v>1634</v>
      </c>
      <c r="I2" s="3">
        <f>[8]Sheet1!$S$48</f>
        <v>1639</v>
      </c>
      <c r="J2" s="3">
        <f>[9]Sheet1!$S$48</f>
        <v>1627</v>
      </c>
      <c r="K2" s="3">
        <f>[10]Sheet1!$S$48</f>
        <v>1636</v>
      </c>
      <c r="L2" s="3">
        <f>[11]Sheet1!$S$48</f>
        <v>1643</v>
      </c>
      <c r="M2" s="3">
        <f>[12]Sheet1!$S$48</f>
        <v>1600</v>
      </c>
    </row>
    <row r="3" spans="1:13" x14ac:dyDescent="0.25">
      <c r="A3" s="2" t="s">
        <v>0</v>
      </c>
      <c r="B3" s="3">
        <v>1381</v>
      </c>
      <c r="C3" s="3">
        <v>1357</v>
      </c>
      <c r="D3" s="3">
        <v>1369</v>
      </c>
      <c r="E3" s="3">
        <v>1361</v>
      </c>
      <c r="F3" s="3">
        <v>1341</v>
      </c>
      <c r="G3" s="3">
        <v>1361</v>
      </c>
      <c r="H3" s="3">
        <v>1341</v>
      </c>
      <c r="I3" s="3">
        <f>'[41]7th Circuit Summary 02.18'!$B$7</f>
        <v>1316</v>
      </c>
      <c r="J3" s="3">
        <f>'[42]7th Circuit Summary 03.18'!$B$7</f>
        <v>1304</v>
      </c>
      <c r="K3" s="3">
        <f>'[41]7th Circuit Summary 04.18'!$B$7</f>
        <v>1312</v>
      </c>
      <c r="L3" s="3">
        <f>'[41]7th Circuit Summary 05.18'!$B$7</f>
        <v>1346</v>
      </c>
      <c r="M3" s="3">
        <f>'[42]7th Circuit Summary 06.18'!$B$7</f>
        <v>1338</v>
      </c>
    </row>
    <row r="4" spans="1:13" x14ac:dyDescent="0.25">
      <c r="A4" s="2" t="s">
        <v>1</v>
      </c>
      <c r="B4" s="3">
        <v>1126</v>
      </c>
      <c r="C4" s="3">
        <v>1113</v>
      </c>
      <c r="D4" s="3">
        <v>1101</v>
      </c>
      <c r="E4" s="3">
        <v>1088</v>
      </c>
      <c r="F4" s="3">
        <v>1093</v>
      </c>
      <c r="G4" s="3">
        <v>1071</v>
      </c>
      <c r="H4" s="3">
        <v>1059</v>
      </c>
      <c r="I4" s="3">
        <f>'[41]7th Circuit Summary 02.18'!$B$16</f>
        <v>1058</v>
      </c>
      <c r="J4" s="3">
        <f>'[42]7th Circuit Summary 03.18'!$B$16</f>
        <v>1059</v>
      </c>
      <c r="K4" s="3">
        <f>'[41]7th Circuit Summary 04.18'!$B$16</f>
        <v>1062</v>
      </c>
      <c r="L4" s="3">
        <f>'[41]7th Circuit Summary 05.18'!$B$16</f>
        <v>1103</v>
      </c>
      <c r="M4" s="3">
        <f>'[42]7th Circuit Summary 06.18'!$B$16</f>
        <v>1057</v>
      </c>
    </row>
    <row r="5" spans="1:13" x14ac:dyDescent="0.25">
      <c r="A5" s="2" t="s">
        <v>6</v>
      </c>
      <c r="B5" s="3">
        <v>252</v>
      </c>
      <c r="C5" s="3">
        <v>244</v>
      </c>
      <c r="D5" s="3">
        <v>266</v>
      </c>
      <c r="E5" s="3">
        <v>269</v>
      </c>
      <c r="F5" s="3">
        <v>248</v>
      </c>
      <c r="G5" s="3">
        <v>277</v>
      </c>
      <c r="H5" s="3">
        <v>280</v>
      </c>
      <c r="I5" s="3">
        <f>'[41]7th Circuit Summary 02.18'!$B$9</f>
        <v>253</v>
      </c>
      <c r="J5" s="3">
        <f>'[42]7th Circuit Summary 03.18'!$B$9</f>
        <v>244</v>
      </c>
      <c r="K5" s="3">
        <f>'[41]7th Circuit Summary 04.18'!$B$9</f>
        <v>250</v>
      </c>
      <c r="L5" s="3">
        <f>'[41]7th Circuit Summary 05.18'!$B$9</f>
        <v>242</v>
      </c>
      <c r="M5" s="3">
        <f>'[42]7th Circuit Summary 06.18'!$B$9</f>
        <v>279</v>
      </c>
    </row>
    <row r="6" spans="1:13" x14ac:dyDescent="0.25">
      <c r="A6" s="2" t="s">
        <v>8</v>
      </c>
      <c r="B6" s="3">
        <v>3</v>
      </c>
      <c r="C6" s="3">
        <v>0</v>
      </c>
      <c r="D6" s="3">
        <v>2</v>
      </c>
      <c r="E6" s="3">
        <v>4</v>
      </c>
      <c r="F6" s="3">
        <v>0</v>
      </c>
      <c r="G6" s="3">
        <v>13</v>
      </c>
      <c r="H6" s="3">
        <v>2</v>
      </c>
      <c r="I6" s="3">
        <f t="shared" ref="I6:M6" si="0">I3-(I4+I5)</f>
        <v>5</v>
      </c>
      <c r="J6" s="3">
        <f t="shared" si="0"/>
        <v>1</v>
      </c>
      <c r="K6" s="3">
        <f t="shared" si="0"/>
        <v>0</v>
      </c>
      <c r="L6" s="3">
        <f t="shared" si="0"/>
        <v>1</v>
      </c>
      <c r="M6" s="3">
        <f t="shared" si="0"/>
        <v>2</v>
      </c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506</v>
      </c>
      <c r="C9" s="3">
        <v>510</v>
      </c>
      <c r="D9" s="3">
        <v>495</v>
      </c>
      <c r="E9" s="3">
        <v>520</v>
      </c>
      <c r="F9" s="3">
        <v>503</v>
      </c>
      <c r="G9" s="3">
        <v>512</v>
      </c>
      <c r="H9" s="3">
        <v>515</v>
      </c>
      <c r="I9" s="3">
        <f>'[41]7th Circuit Summary 02.18'!$G$21</f>
        <v>523</v>
      </c>
      <c r="J9" s="3">
        <f>'[42]7th Circuit Summary 03.18'!$G$21</f>
        <v>508</v>
      </c>
      <c r="K9" s="3">
        <f>'[41]7th Circuit Summary 04.18'!$G$21</f>
        <v>521</v>
      </c>
      <c r="L9" s="3">
        <f>'[41]7th Circuit Summary 05.18'!$G$21</f>
        <v>519</v>
      </c>
      <c r="M9" s="3">
        <f>'[42]7th Circuit Summary 06.18'!$G$21</f>
        <v>517</v>
      </c>
    </row>
    <row r="10" spans="1:13" x14ac:dyDescent="0.25">
      <c r="A10" s="2" t="s">
        <v>58</v>
      </c>
      <c r="B10" s="3">
        <v>484</v>
      </c>
      <c r="C10" s="3">
        <v>490</v>
      </c>
      <c r="D10" s="3">
        <v>475</v>
      </c>
      <c r="E10" s="3">
        <v>502</v>
      </c>
      <c r="F10" s="3">
        <v>485</v>
      </c>
      <c r="G10" s="3">
        <v>494</v>
      </c>
      <c r="H10" s="3">
        <v>500</v>
      </c>
      <c r="I10" s="3">
        <f>'[41]7th Circuit Summary 02.18'!$G$16</f>
        <v>508</v>
      </c>
      <c r="J10" s="3">
        <f>'[42]7th Circuit Summary 03.18'!$G$16</f>
        <v>494</v>
      </c>
      <c r="K10" s="3">
        <f>'[41]7th Circuit Summary 04.18'!$G$16</f>
        <v>507</v>
      </c>
      <c r="L10" s="3">
        <f>'[41]7th Circuit Summary 05.18'!$G$16</f>
        <v>505</v>
      </c>
      <c r="M10" s="3">
        <f>'[42]7th Circuit Summary 06.18'!$G$16</f>
        <v>504</v>
      </c>
    </row>
    <row r="11" spans="1:13" x14ac:dyDescent="0.25">
      <c r="A11" s="2" t="s">
        <v>59</v>
      </c>
      <c r="B11" s="3">
        <v>391</v>
      </c>
      <c r="C11" s="3">
        <v>391</v>
      </c>
      <c r="D11" s="3">
        <v>381</v>
      </c>
      <c r="E11" s="3">
        <v>393</v>
      </c>
      <c r="F11" s="3">
        <v>392</v>
      </c>
      <c r="G11" s="3">
        <v>388</v>
      </c>
      <c r="H11" s="3">
        <v>401</v>
      </c>
      <c r="I11" s="3">
        <f>'[41]7th Circuit Summary 02.18'!$H$16</f>
        <v>399</v>
      </c>
      <c r="J11" s="3">
        <f>'[42]7th Circuit Summary 03.18'!$H$16</f>
        <v>397</v>
      </c>
      <c r="K11" s="3">
        <f>'[41]7th Circuit Summary 04.18'!$H$16</f>
        <v>406</v>
      </c>
      <c r="L11" s="3">
        <f>'[41]7th Circuit Summary 05.18'!$H$16</f>
        <v>406</v>
      </c>
      <c r="M11" s="3">
        <f>'[42]7th Circuit Summary 06.18'!$H$16</f>
        <v>396</v>
      </c>
    </row>
    <row r="12" spans="1:13" x14ac:dyDescent="0.25">
      <c r="A12" s="2" t="s">
        <v>60</v>
      </c>
      <c r="B12" s="3">
        <v>93</v>
      </c>
      <c r="C12" s="3">
        <v>99</v>
      </c>
      <c r="D12" s="3">
        <v>94</v>
      </c>
      <c r="E12" s="3">
        <v>109</v>
      </c>
      <c r="F12" s="3">
        <v>93</v>
      </c>
      <c r="G12" s="3">
        <v>106</v>
      </c>
      <c r="H12" s="3">
        <v>99</v>
      </c>
      <c r="I12" s="3">
        <f>'[41]7th Circuit Summary 02.18'!$G$17</f>
        <v>109</v>
      </c>
      <c r="J12" s="3">
        <f>'[42]7th Circuit Summary 03.18'!$G$17</f>
        <v>97</v>
      </c>
      <c r="K12" s="3">
        <f>'[41]7th Circuit Summary 04.18'!$G$17</f>
        <v>101</v>
      </c>
      <c r="L12" s="3">
        <f>'[41]7th Circuit Summary 05.18'!$G$17</f>
        <v>99</v>
      </c>
      <c r="M12" s="3">
        <f>'[42]7th Circuit Summary 06.18'!$G$17</f>
        <v>108</v>
      </c>
    </row>
    <row r="13" spans="1:13" x14ac:dyDescent="0.25">
      <c r="A13" s="2" t="s">
        <v>61</v>
      </c>
      <c r="B13">
        <v>23</v>
      </c>
      <c r="C13">
        <v>21</v>
      </c>
      <c r="D13">
        <v>30</v>
      </c>
      <c r="E13">
        <v>25</v>
      </c>
      <c r="F13">
        <v>33</v>
      </c>
      <c r="G13">
        <v>36</v>
      </c>
      <c r="H13">
        <v>33</v>
      </c>
      <c r="I13">
        <f>'[24]6+ Months Inactive by County'!$C$40</f>
        <v>39</v>
      </c>
      <c r="J13">
        <f>'[25]6+ Months Inactive by County'!$C$40</f>
        <v>43</v>
      </c>
      <c r="K13">
        <f>'[26]6+ Months Inactive by County'!$C$40</f>
        <v>39</v>
      </c>
      <c r="L13">
        <f>'[27]6+ Months Inactive by County'!$C$40</f>
        <v>47</v>
      </c>
      <c r="M13">
        <f>'[28]6+ Months Inactive by County'!$C$40</f>
        <v>43</v>
      </c>
    </row>
    <row r="14" spans="1:13" x14ac:dyDescent="0.25">
      <c r="A14" s="2" t="s">
        <v>3</v>
      </c>
      <c r="B14" s="3">
        <v>22</v>
      </c>
      <c r="C14" s="3">
        <v>20</v>
      </c>
      <c r="D14" s="3">
        <v>20</v>
      </c>
      <c r="E14" s="3">
        <v>18</v>
      </c>
      <c r="F14" s="3">
        <v>18</v>
      </c>
      <c r="G14" s="3">
        <v>18</v>
      </c>
      <c r="H14" s="3">
        <v>15</v>
      </c>
      <c r="I14" s="3">
        <f>'[41]7th Circuit Summary 02.18'!$H$18</f>
        <v>15</v>
      </c>
      <c r="J14" s="3">
        <f>'[42]7th Circuit Summary 03.18'!$H$18</f>
        <v>14</v>
      </c>
      <c r="K14" s="3">
        <f>'[41]7th Circuit Summary 04.18'!$H$18</f>
        <v>14</v>
      </c>
      <c r="L14" s="3">
        <f>'[41]7th Circuit Summary 05.18'!$H$18</f>
        <v>14</v>
      </c>
      <c r="M14" s="3">
        <f>'[42]7th Circuit Summary 06.18'!$H$18</f>
        <v>13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13</v>
      </c>
      <c r="C17" s="3">
        <v>15</v>
      </c>
      <c r="D17" s="3">
        <v>0</v>
      </c>
      <c r="E17" s="3">
        <v>27</v>
      </c>
      <c r="F17" s="3">
        <v>13</v>
      </c>
      <c r="G17" s="3">
        <v>11</v>
      </c>
      <c r="H17" s="3">
        <v>19</v>
      </c>
      <c r="I17" s="3">
        <f>'[41]7th Circuit Summary 02.18'!$H$19</f>
        <v>15</v>
      </c>
      <c r="J17" s="3">
        <f>'[42]7th Circuit Summary 03.18'!$H$19</f>
        <v>3</v>
      </c>
      <c r="K17" s="3">
        <f>'[41]7th Circuit Summary 04.18'!$H$19</f>
        <v>15</v>
      </c>
      <c r="L17" s="3">
        <f>'[41]7th Circuit Summary 05.18'!$H$19</f>
        <v>12</v>
      </c>
      <c r="M17" s="3">
        <f>'[42]7th Circuit Summary 06.18'!$H$19</f>
        <v>7</v>
      </c>
    </row>
    <row r="18" spans="1:13" x14ac:dyDescent="0.25">
      <c r="A18" s="2" t="s">
        <v>5</v>
      </c>
      <c r="B18" s="3">
        <v>2</v>
      </c>
      <c r="C18" s="3">
        <v>13</v>
      </c>
      <c r="D18" s="3">
        <v>1</v>
      </c>
      <c r="E18" s="3">
        <v>27</v>
      </c>
      <c r="F18" s="3">
        <v>1</v>
      </c>
      <c r="G18" s="3">
        <v>3</v>
      </c>
      <c r="H18" s="3">
        <v>3</v>
      </c>
      <c r="I18" s="3">
        <f>'[41]7th Circuit Summary 02.18'!$H$20</f>
        <v>8</v>
      </c>
      <c r="J18" s="3">
        <f>'[42]7th Circuit Summary 03.18'!$H$20</f>
        <v>3</v>
      </c>
      <c r="K18" s="3">
        <f>'[41]7th Circuit Summary 04.18'!$H$20</f>
        <v>14</v>
      </c>
      <c r="L18" s="3">
        <f>'[41]7th Circuit Summary 05.18'!$H$20</f>
        <v>1</v>
      </c>
      <c r="M18" s="3">
        <f>'[42]7th Circuit Summary 06.18'!$H$20</f>
        <v>6</v>
      </c>
    </row>
  </sheetData>
  <pageMargins left="0.25" right="0.25" top="0.75" bottom="0.75" header="0.3" footer="0.3"/>
  <pageSetup scale="91" orientation="landscape" r:id="rId1"/>
  <headerFooter>
    <oddHeader>&amp;C&amp;"-,Bold"Circuit 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N46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4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" t="s">
        <v>41</v>
      </c>
      <c r="N2" s="17" t="str">
        <f>'Statewide Charts FY 17-18'!N2</f>
        <v>June 2018</v>
      </c>
    </row>
    <row r="24" spans="2:14" x14ac:dyDescent="0.25">
      <c r="B24" s="2" t="str">
        <f>B2</f>
        <v>Circuit 7</v>
      </c>
      <c r="N24" s="17" t="str">
        <f>'Statewide Charts FY 17-18'!N2</f>
        <v>June 2018</v>
      </c>
    </row>
    <row r="46" spans="2:14" x14ac:dyDescent="0.25">
      <c r="B46" s="2" t="str">
        <f>B2</f>
        <v>Circuit 7</v>
      </c>
      <c r="N46" s="17" t="str">
        <f>'Statewide Charts FY 17-18'!N2</f>
        <v>June 2018</v>
      </c>
    </row>
  </sheetData>
  <mergeCells count="1">
    <mergeCell ref="B1:N1"/>
  </mergeCells>
  <pageMargins left="0.55000000000000004" right="0.25" top="0.25" bottom="0.25" header="0" footer="0"/>
  <pageSetup scale="7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18"/>
  <sheetViews>
    <sheetView view="pageLayout" zoomScaleNormal="100" workbookViewId="0">
      <selection activeCell="N18" sqref="N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18">
        <v>605</v>
      </c>
      <c r="C2" s="18">
        <v>613</v>
      </c>
      <c r="D2" s="18">
        <v>581</v>
      </c>
      <c r="E2" s="18">
        <v>590</v>
      </c>
      <c r="F2" s="18">
        <v>567</v>
      </c>
      <c r="G2" s="18">
        <v>558</v>
      </c>
      <c r="H2" s="18">
        <v>569</v>
      </c>
      <c r="I2" s="18">
        <f>[8]Sheet1!$S$56</f>
        <v>561</v>
      </c>
      <c r="J2" s="18">
        <f>[9]Sheet1!$S$56</f>
        <v>578</v>
      </c>
      <c r="K2" s="18">
        <f>[10]Sheet1!$S$56</f>
        <v>570</v>
      </c>
      <c r="L2" s="18">
        <f>[11]Sheet1!$S$56</f>
        <v>566</v>
      </c>
      <c r="M2" s="18">
        <f>[12]Sheet1!$S$56</f>
        <v>570</v>
      </c>
    </row>
    <row r="3" spans="1:13" x14ac:dyDescent="0.25">
      <c r="A3" s="2" t="s">
        <v>0</v>
      </c>
      <c r="B3" s="3">
        <v>590</v>
      </c>
      <c r="C3" s="3">
        <v>586</v>
      </c>
      <c r="D3" s="3">
        <v>562</v>
      </c>
      <c r="E3" s="3">
        <v>553</v>
      </c>
      <c r="F3" s="3">
        <v>557</v>
      </c>
      <c r="G3" s="3">
        <v>531</v>
      </c>
      <c r="H3" s="3">
        <v>532</v>
      </c>
      <c r="I3" s="3">
        <f>'[43]8th Circuit Summary 02.18'!$B$7</f>
        <v>530</v>
      </c>
      <c r="J3" s="3">
        <f>'[44]8th Circuit Summary 03.18'!$B$7</f>
        <v>533</v>
      </c>
      <c r="K3" s="3">
        <f>'[43]8th Circuit Summary 04.18'!$B$7</f>
        <v>523</v>
      </c>
      <c r="L3" s="3">
        <f>'[43]8th Circuit Summary 05.18'!$B$7</f>
        <v>514</v>
      </c>
      <c r="M3" s="3">
        <f>'[44]8th Circuit Summary 06.18'!$B$7</f>
        <v>535</v>
      </c>
    </row>
    <row r="4" spans="1:13" x14ac:dyDescent="0.25">
      <c r="A4" s="2" t="s">
        <v>1</v>
      </c>
      <c r="B4" s="3">
        <v>512</v>
      </c>
      <c r="C4" s="3">
        <v>525</v>
      </c>
      <c r="D4" s="3">
        <v>498</v>
      </c>
      <c r="E4" s="3">
        <v>497</v>
      </c>
      <c r="F4" s="3">
        <v>506</v>
      </c>
      <c r="G4" s="3">
        <v>479</v>
      </c>
      <c r="H4" s="3">
        <v>488</v>
      </c>
      <c r="I4" s="3">
        <f>'[43]8th Circuit Summary 02.18'!$B$16</f>
        <v>480</v>
      </c>
      <c r="J4" s="3">
        <f>'[44]8th Circuit Summary 03.18'!$B$16</f>
        <v>470</v>
      </c>
      <c r="K4" s="3">
        <f>'[43]8th Circuit Summary 04.18'!$B$16</f>
        <v>470</v>
      </c>
      <c r="L4" s="3">
        <f>'[43]8th Circuit Summary 05.18'!$B$16</f>
        <v>457</v>
      </c>
      <c r="M4" s="3">
        <f>'[44]8th Circuit Summary 06.18'!$B$16</f>
        <v>462</v>
      </c>
    </row>
    <row r="5" spans="1:13" x14ac:dyDescent="0.25">
      <c r="A5" s="2" t="s">
        <v>6</v>
      </c>
      <c r="B5" s="3">
        <v>77</v>
      </c>
      <c r="C5" s="3">
        <v>61</v>
      </c>
      <c r="D5" s="3">
        <v>64</v>
      </c>
      <c r="E5" s="3">
        <v>56</v>
      </c>
      <c r="F5" s="3">
        <v>51</v>
      </c>
      <c r="G5" s="3">
        <v>52</v>
      </c>
      <c r="H5" s="3">
        <v>44</v>
      </c>
      <c r="I5" s="3">
        <f>'[43]8th Circuit Summary 02.18'!$B$9</f>
        <v>50</v>
      </c>
      <c r="J5" s="3">
        <f>'[44]8th Circuit Summary 03.18'!$B$9</f>
        <v>63</v>
      </c>
      <c r="K5" s="3">
        <f>'[43]8th Circuit Summary 04.18'!$B$9</f>
        <v>53</v>
      </c>
      <c r="L5" s="3">
        <f>'[43]8th Circuit Summary 05.18'!$B$9</f>
        <v>57</v>
      </c>
      <c r="M5" s="3">
        <f>'[44]8th Circuit Summary 06.18'!$B$9</f>
        <v>73</v>
      </c>
    </row>
    <row r="6" spans="1:13" x14ac:dyDescent="0.25">
      <c r="A6" s="2" t="s">
        <v>7</v>
      </c>
      <c r="B6" s="3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f t="shared" ref="I6:M6" si="0">I3-(I4+I5)</f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376</v>
      </c>
      <c r="C9" s="3">
        <v>382</v>
      </c>
      <c r="D9" s="3">
        <v>370</v>
      </c>
      <c r="E9" s="3">
        <v>375</v>
      </c>
      <c r="F9" s="3">
        <v>389</v>
      </c>
      <c r="G9" s="3">
        <v>380</v>
      </c>
      <c r="H9" s="3">
        <v>377</v>
      </c>
      <c r="I9" s="3">
        <f>'[43]8th Circuit Summary 02.18'!$G$21</f>
        <v>376</v>
      </c>
      <c r="J9" s="3">
        <f>'[44]8th Circuit Summary 03.18'!$G$21</f>
        <v>380</v>
      </c>
      <c r="K9" s="3">
        <f>'[43]8th Circuit Summary 04.18'!$G$21</f>
        <v>367</v>
      </c>
      <c r="L9" s="3">
        <f>'[43]8th Circuit Summary 05.18'!$G$21</f>
        <v>372</v>
      </c>
      <c r="M9" s="3">
        <f>'[44]8th Circuit Summary 06.18'!$G$21</f>
        <v>376</v>
      </c>
    </row>
    <row r="10" spans="1:13" x14ac:dyDescent="0.25">
      <c r="A10" s="2" t="s">
        <v>58</v>
      </c>
      <c r="B10" s="3">
        <v>368</v>
      </c>
      <c r="C10" s="3">
        <v>374</v>
      </c>
      <c r="D10" s="3">
        <v>362</v>
      </c>
      <c r="E10" s="3">
        <v>367</v>
      </c>
      <c r="F10" s="3">
        <v>381</v>
      </c>
      <c r="G10" s="3">
        <v>372</v>
      </c>
      <c r="H10" s="3">
        <v>369</v>
      </c>
      <c r="I10" s="3">
        <f>'[43]8th Circuit Summary 02.18'!$G$16</f>
        <v>369</v>
      </c>
      <c r="J10" s="3">
        <f>'[44]8th Circuit Summary 03.18'!$G$16</f>
        <v>373</v>
      </c>
      <c r="K10" s="3">
        <f>'[43]8th Circuit Summary 04.18'!$G$16</f>
        <v>360</v>
      </c>
      <c r="L10" s="3">
        <f>'[43]8th Circuit Summary 05.18'!$G$16</f>
        <v>365</v>
      </c>
      <c r="M10" s="3">
        <f>'[44]8th Circuit Summary 06.18'!$G$16</f>
        <v>369</v>
      </c>
    </row>
    <row r="11" spans="1:13" x14ac:dyDescent="0.25">
      <c r="A11" s="2" t="s">
        <v>59</v>
      </c>
      <c r="B11" s="3">
        <v>275</v>
      </c>
      <c r="C11" s="3">
        <v>284</v>
      </c>
      <c r="D11" s="3">
        <v>273</v>
      </c>
      <c r="E11" s="3">
        <v>275</v>
      </c>
      <c r="F11" s="3">
        <v>282</v>
      </c>
      <c r="G11" s="3">
        <v>273</v>
      </c>
      <c r="H11" s="3">
        <v>274</v>
      </c>
      <c r="I11" s="3">
        <f>'[43]8th Circuit Summary 02.18'!$H$16</f>
        <v>283</v>
      </c>
      <c r="J11" s="3">
        <f>'[44]8th Circuit Summary 03.18'!$H$16</f>
        <v>280</v>
      </c>
      <c r="K11" s="3">
        <f>'[43]8th Circuit Summary 04.18'!$H$16</f>
        <v>275</v>
      </c>
      <c r="L11" s="3">
        <f>'[43]8th Circuit Summary 05.18'!$H$16</f>
        <v>282</v>
      </c>
      <c r="M11" s="3">
        <f>'[44]8th Circuit Summary 06.18'!$H$16</f>
        <v>275</v>
      </c>
    </row>
    <row r="12" spans="1:13" x14ac:dyDescent="0.25">
      <c r="A12" s="2" t="s">
        <v>60</v>
      </c>
      <c r="B12" s="3">
        <v>93</v>
      </c>
      <c r="C12" s="3">
        <v>90</v>
      </c>
      <c r="D12" s="3">
        <v>89</v>
      </c>
      <c r="E12" s="3">
        <v>92</v>
      </c>
      <c r="F12" s="3">
        <v>99</v>
      </c>
      <c r="G12" s="3">
        <v>99</v>
      </c>
      <c r="H12" s="3">
        <v>95</v>
      </c>
      <c r="I12" s="3">
        <f>'[43]8th Circuit Summary 02.18'!$G$17</f>
        <v>86</v>
      </c>
      <c r="J12" s="3">
        <f>'[44]8th Circuit Summary 03.18'!$G$17</f>
        <v>93</v>
      </c>
      <c r="K12" s="3">
        <f>'[43]8th Circuit Summary 04.18'!$G$17</f>
        <v>85</v>
      </c>
      <c r="L12" s="3">
        <f>'[43]8th Circuit Summary 05.18'!$G$17</f>
        <v>83</v>
      </c>
      <c r="M12" s="3">
        <f>'[44]8th Circuit Summary 06.18'!$G$17</f>
        <v>94</v>
      </c>
    </row>
    <row r="13" spans="1:13" x14ac:dyDescent="0.25">
      <c r="A13" s="2" t="s">
        <v>61</v>
      </c>
      <c r="B13">
        <v>33</v>
      </c>
      <c r="C13">
        <v>35</v>
      </c>
      <c r="D13">
        <v>42</v>
      </c>
      <c r="E13">
        <v>50</v>
      </c>
      <c r="F13">
        <v>49</v>
      </c>
      <c r="G13">
        <v>40</v>
      </c>
      <c r="H13">
        <v>32</v>
      </c>
      <c r="I13">
        <f>'[24]6+ Months Inactive by County'!$C$47</f>
        <v>32</v>
      </c>
      <c r="J13">
        <f>'[25]6+ Months Inactive by County'!$C$47</f>
        <v>28</v>
      </c>
      <c r="K13">
        <f>'[26]6+ Months Inactive by County'!$C$47</f>
        <v>29</v>
      </c>
      <c r="L13">
        <f>'[27]6+ Months Inactive by County'!$C$47</f>
        <v>24</v>
      </c>
      <c r="M13">
        <f>'[28]6+ Months Inactive by County'!$C$47</f>
        <v>28</v>
      </c>
    </row>
    <row r="14" spans="1:13" x14ac:dyDescent="0.25">
      <c r="A14" s="2" t="s">
        <v>3</v>
      </c>
      <c r="B14" s="3">
        <v>8</v>
      </c>
      <c r="C14" s="3">
        <v>8</v>
      </c>
      <c r="D14" s="3">
        <v>8</v>
      </c>
      <c r="E14" s="3">
        <v>8</v>
      </c>
      <c r="F14" s="3">
        <v>8</v>
      </c>
      <c r="G14" s="3">
        <v>8</v>
      </c>
      <c r="H14" s="3">
        <v>8</v>
      </c>
      <c r="I14" s="3">
        <f>'[43]8th Circuit Summary 02.18'!$H$18</f>
        <v>7</v>
      </c>
      <c r="J14" s="3">
        <f>'[44]8th Circuit Summary 03.18'!$H$18</f>
        <v>7</v>
      </c>
      <c r="K14" s="3">
        <f>'[43]8th Circuit Summary 04.18'!$H$18</f>
        <v>7</v>
      </c>
      <c r="L14" s="3">
        <f>'[43]8th Circuit Summary 05.18'!$H$18</f>
        <v>7</v>
      </c>
      <c r="M14" s="3">
        <f>'[44]8th Circuit Summary 06.18'!$H$18</f>
        <v>7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7</v>
      </c>
      <c r="C17" s="3">
        <v>14</v>
      </c>
      <c r="D17" s="3">
        <v>0</v>
      </c>
      <c r="E17" s="3">
        <v>13</v>
      </c>
      <c r="F17" s="3">
        <v>18</v>
      </c>
      <c r="G17" s="3">
        <v>0</v>
      </c>
      <c r="H17" s="3">
        <v>15</v>
      </c>
      <c r="I17" s="3">
        <f>'[43]8th Circuit Summary 02.18'!$H$19</f>
        <v>13</v>
      </c>
      <c r="J17" s="3">
        <f>'[44]8th Circuit Summary 03.18'!$H$19</f>
        <v>14</v>
      </c>
      <c r="K17" s="3">
        <f>'[43]8th Circuit Summary 04.18'!$H$19</f>
        <v>5</v>
      </c>
      <c r="L17" s="3">
        <f>'[43]8th Circuit Summary 05.18'!$H$19</f>
        <v>11</v>
      </c>
      <c r="M17" s="3">
        <f>'[44]8th Circuit Summary 06.18'!$H$19</f>
        <v>13</v>
      </c>
    </row>
    <row r="18" spans="1:13" x14ac:dyDescent="0.25">
      <c r="A18" s="2" t="s">
        <v>5</v>
      </c>
      <c r="B18" s="3">
        <v>9</v>
      </c>
      <c r="C18" s="3">
        <v>10</v>
      </c>
      <c r="D18" s="3">
        <v>10</v>
      </c>
      <c r="E18" s="3">
        <v>4</v>
      </c>
      <c r="F18" s="3">
        <v>11</v>
      </c>
      <c r="G18" s="3">
        <v>17</v>
      </c>
      <c r="H18" s="3">
        <v>13</v>
      </c>
      <c r="I18" s="3">
        <f>'[43]8th Circuit Summary 02.18'!$H$20</f>
        <v>10</v>
      </c>
      <c r="J18" s="3">
        <f>'[44]8th Circuit Summary 03.18'!$H$20</f>
        <v>17</v>
      </c>
      <c r="K18" s="3">
        <f>'[43]8th Circuit Summary 04.18'!$H$20</f>
        <v>7</v>
      </c>
      <c r="L18" s="3">
        <f>'[43]8th Circuit Summary 05.18'!$H$20</f>
        <v>9</v>
      </c>
      <c r="M18" s="3">
        <f>'[44]8th Circuit Summary 06.18'!$H$20</f>
        <v>12</v>
      </c>
    </row>
  </sheetData>
  <pageMargins left="0.25" right="0.25" top="1.25" bottom="0.75" header="0.3" footer="0.3"/>
  <pageSetup scale="91" orientation="landscape" r:id="rId1"/>
  <headerFooter>
    <oddHeader>&amp;C&amp;"-,Bold"Circuit 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4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" t="s">
        <v>42</v>
      </c>
      <c r="N2" s="17" t="str">
        <f>'Statewide Charts FY 17-18'!N2</f>
        <v>June 2018</v>
      </c>
    </row>
    <row r="24" spans="2:14" x14ac:dyDescent="0.25">
      <c r="B24" s="2" t="str">
        <f>B2</f>
        <v>Circuit 8</v>
      </c>
      <c r="N24" s="17" t="str">
        <f>'Statewide Charts FY 17-18'!N2</f>
        <v>June 2018</v>
      </c>
    </row>
    <row r="46" spans="2:14" x14ac:dyDescent="0.25">
      <c r="B46" s="2" t="str">
        <f>B2</f>
        <v>Circuit 8</v>
      </c>
      <c r="N46" s="17" t="str">
        <f>'Statewide Charts FY 17-18'!N2</f>
        <v>June 2018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M11"/>
  <sheetViews>
    <sheetView view="pageLayout" zoomScaleNormal="100" workbookViewId="0">
      <selection activeCell="M12" sqref="M12"/>
    </sheetView>
  </sheetViews>
  <sheetFormatPr defaultRowHeight="15" x14ac:dyDescent="0.25"/>
  <cols>
    <col min="1" max="1" width="43.7109375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x14ac:dyDescent="0.25">
      <c r="A1" s="2"/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v>1406</v>
      </c>
      <c r="C2" s="3">
        <v>1440</v>
      </c>
      <c r="D2" s="3">
        <v>1465</v>
      </c>
      <c r="E2" s="3">
        <v>1447</v>
      </c>
      <c r="F2" s="3">
        <v>1463</v>
      </c>
      <c r="G2" s="3">
        <v>1449</v>
      </c>
      <c r="H2" s="3">
        <v>1497</v>
      </c>
      <c r="I2" s="3">
        <f>[8]Sheet1!$S$58</f>
        <v>1503</v>
      </c>
      <c r="J2" s="3">
        <f>[9]Sheet1!$S$58</f>
        <v>1499</v>
      </c>
      <c r="K2" s="3">
        <f>[10]Sheet1!$S$58</f>
        <v>1480</v>
      </c>
      <c r="L2" s="3">
        <f>[11]Sheet1!$S$58</f>
        <v>1489</v>
      </c>
      <c r="M2" s="3">
        <f>[12]Sheet1!$S$58</f>
        <v>1467</v>
      </c>
    </row>
    <row r="3" spans="1:13" x14ac:dyDescent="0.25">
      <c r="A3" s="2" t="s">
        <v>0</v>
      </c>
      <c r="B3" s="3">
        <v>1294</v>
      </c>
      <c r="C3" s="3">
        <v>1345</v>
      </c>
      <c r="D3" s="3">
        <v>1374</v>
      </c>
      <c r="E3" s="3">
        <v>1324</v>
      </c>
      <c r="F3" s="3">
        <v>1085</v>
      </c>
      <c r="G3" s="3">
        <v>1368</v>
      </c>
      <c r="H3" s="3">
        <v>1498</v>
      </c>
      <c r="I3" s="3">
        <f>'[14]February 2018'!$K$6</f>
        <v>1261</v>
      </c>
      <c r="J3" s="3">
        <f>'[15]March 2018'!$K$6</f>
        <v>1215</v>
      </c>
      <c r="K3" s="3">
        <f>'[14]April 2018'!$K$6</f>
        <v>1269</v>
      </c>
      <c r="L3" s="3">
        <f>'[14]May 2018'!$K$6</f>
        <v>1245</v>
      </c>
      <c r="M3" s="3">
        <f>'[15]June 2018'!$K$6</f>
        <v>1286</v>
      </c>
    </row>
    <row r="4" spans="1:13" x14ac:dyDescent="0.25">
      <c r="A4" s="2" t="s">
        <v>1</v>
      </c>
      <c r="B4" s="3">
        <v>427</v>
      </c>
      <c r="C4" s="3">
        <v>501</v>
      </c>
      <c r="D4" s="3">
        <v>484</v>
      </c>
      <c r="E4" s="3">
        <v>563</v>
      </c>
      <c r="F4" s="3">
        <v>436</v>
      </c>
      <c r="G4" s="3">
        <v>493</v>
      </c>
      <c r="H4" s="3">
        <v>599</v>
      </c>
      <c r="I4" s="3">
        <f>'[14]February 2018'!$K$10</f>
        <v>495</v>
      </c>
      <c r="J4" s="3">
        <f>'[15]March 2018'!$K$10</f>
        <v>432</v>
      </c>
      <c r="K4" s="3">
        <f>'[14]April 2018'!$K$10</f>
        <v>471</v>
      </c>
      <c r="L4" s="3">
        <f>'[14]May 2018'!$K$10</f>
        <v>459</v>
      </c>
      <c r="M4" s="3">
        <f>'[15]June 2018'!$K$10</f>
        <v>498</v>
      </c>
    </row>
    <row r="5" spans="1:13" x14ac:dyDescent="0.25">
      <c r="A5" s="2" t="s">
        <v>6</v>
      </c>
      <c r="B5" s="3">
        <v>867</v>
      </c>
      <c r="C5" s="3">
        <v>844</v>
      </c>
      <c r="D5" s="3">
        <v>890</v>
      </c>
      <c r="E5" s="3">
        <v>761</v>
      </c>
      <c r="F5" s="3">
        <v>649</v>
      </c>
      <c r="G5" s="3">
        <v>875</v>
      </c>
      <c r="H5" s="3">
        <v>899</v>
      </c>
      <c r="I5" s="3">
        <f>'[14]February 2018'!$K$8</f>
        <v>766</v>
      </c>
      <c r="J5" s="3">
        <f>'[15]March 2018'!$K$8</f>
        <v>783</v>
      </c>
      <c r="K5" s="3">
        <f>'[14]April 2018'!$K$8</f>
        <v>798</v>
      </c>
      <c r="L5" s="3">
        <f>'[14]May 2018'!$K$8</f>
        <v>786</v>
      </c>
      <c r="M5" s="3">
        <f>'[15]June 2018'!$K$8</f>
        <v>788</v>
      </c>
    </row>
    <row r="6" spans="1:13" x14ac:dyDescent="0.25">
      <c r="A6" s="2" t="s">
        <v>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s="2"/>
    </row>
    <row r="8" spans="1:13" x14ac:dyDescent="0.25">
      <c r="A8" s="2"/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321</v>
      </c>
      <c r="C9" s="3">
        <v>322</v>
      </c>
      <c r="D9" s="3">
        <v>297</v>
      </c>
      <c r="E9" s="3">
        <v>294</v>
      </c>
      <c r="F9" s="3">
        <v>284</v>
      </c>
      <c r="G9" s="3">
        <v>307</v>
      </c>
      <c r="H9" s="3">
        <v>472</v>
      </c>
      <c r="I9" s="3">
        <f>'[14]February 2018'!$K$19</f>
        <v>296</v>
      </c>
      <c r="J9" s="3">
        <f>'[15]March 2018'!$K$19</f>
        <v>284</v>
      </c>
      <c r="K9" s="3">
        <f>'[14]April 2018'!$K$19</f>
        <v>308</v>
      </c>
      <c r="L9" s="3">
        <f>'[14]May 2018'!$K$19</f>
        <v>323</v>
      </c>
      <c r="M9" s="3">
        <f>'[15]June 2018'!$K$19</f>
        <v>334</v>
      </c>
    </row>
    <row r="10" spans="1:13" x14ac:dyDescent="0.25">
      <c r="A10" s="2" t="s">
        <v>58</v>
      </c>
      <c r="B10" s="3">
        <v>321</v>
      </c>
      <c r="C10" s="3">
        <v>322</v>
      </c>
      <c r="D10" s="3">
        <v>297</v>
      </c>
      <c r="E10" s="3">
        <v>294</v>
      </c>
      <c r="F10" s="3">
        <v>284</v>
      </c>
      <c r="G10" s="3">
        <v>307</v>
      </c>
      <c r="H10" s="3">
        <v>472</v>
      </c>
      <c r="I10" s="3">
        <f>'[14]February 2018'!$K$14</f>
        <v>296</v>
      </c>
      <c r="J10" s="3">
        <f>'[15]March 2018'!$K$14</f>
        <v>284</v>
      </c>
      <c r="K10" s="3">
        <f>'[14]April 2018'!$K$14</f>
        <v>308</v>
      </c>
      <c r="L10" s="3">
        <f>'[14]May 2018'!$K$14</f>
        <v>323</v>
      </c>
      <c r="M10" s="3">
        <f>'[15]June 2018'!$K$14</f>
        <v>334</v>
      </c>
    </row>
    <row r="11" spans="1:13" x14ac:dyDescent="0.25">
      <c r="A11" s="2" t="s">
        <v>59</v>
      </c>
      <c r="B11" s="3">
        <v>321</v>
      </c>
      <c r="C11" s="3">
        <v>322</v>
      </c>
      <c r="D11" s="3">
        <v>297</v>
      </c>
      <c r="E11" s="3">
        <v>294</v>
      </c>
      <c r="F11" s="3">
        <v>284</v>
      </c>
      <c r="G11" s="3">
        <v>307</v>
      </c>
      <c r="H11" s="3">
        <v>472</v>
      </c>
      <c r="I11" s="3">
        <f>'[14]February 2018'!$K$14</f>
        <v>296</v>
      </c>
      <c r="J11" s="3">
        <f>'[15]March 2018'!$K$14</f>
        <v>284</v>
      </c>
      <c r="K11" s="3">
        <f>'[14]April 2018'!$K$14</f>
        <v>308</v>
      </c>
      <c r="L11" s="3">
        <f>'[14]May 2018'!$K$14</f>
        <v>323</v>
      </c>
      <c r="M11" s="3">
        <f>'[15]June 2018'!$K$14</f>
        <v>334</v>
      </c>
    </row>
  </sheetData>
  <pageMargins left="0.25" right="0.25" top="0.75" bottom="0.75" header="0.3" footer="0.3"/>
  <pageSetup scale="79" orientation="landscape" r:id="rId1"/>
  <headerFooter>
    <oddHeader>&amp;C&amp;"-,Bold"Circuit 9 Orange County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2:N24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1.85546875" customWidth="1"/>
  </cols>
  <sheetData>
    <row r="2" spans="2:14" x14ac:dyDescent="0.25">
      <c r="B2" s="2" t="s">
        <v>44</v>
      </c>
      <c r="N2" s="17" t="str">
        <f>'Statewide Charts FY 17-18'!N2</f>
        <v>June 2018</v>
      </c>
    </row>
    <row r="24" spans="2:14" x14ac:dyDescent="0.25">
      <c r="B24" s="2" t="str">
        <f>B2</f>
        <v>Circuit 9 (Orange County)</v>
      </c>
      <c r="N24" s="17" t="str">
        <f>'Statewide Charts FY 17-18'!N2</f>
        <v>June 2018</v>
      </c>
    </row>
  </sheetData>
  <pageMargins left="0.7" right="0.7" top="0.75" bottom="0.75" header="0.3" footer="0.3"/>
  <pageSetup scale="6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8"/>
  <sheetViews>
    <sheetView view="pageLayout" zoomScaleNormal="100" workbookViewId="0">
      <selection activeCell="N18" sqref="N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v>354</v>
      </c>
      <c r="C2" s="3">
        <v>339</v>
      </c>
      <c r="D2" s="3">
        <v>329</v>
      </c>
      <c r="E2" s="3">
        <v>325</v>
      </c>
      <c r="F2" s="3">
        <v>312</v>
      </c>
      <c r="G2" s="3">
        <v>309</v>
      </c>
      <c r="H2" s="3">
        <v>314</v>
      </c>
      <c r="I2" s="3">
        <f>[8]Sheet1!$S$59</f>
        <v>305</v>
      </c>
      <c r="J2" s="3">
        <f>[9]Sheet1!$S$59</f>
        <v>290</v>
      </c>
      <c r="K2" s="3">
        <f>[10]Sheet1!$S$59</f>
        <v>282</v>
      </c>
      <c r="L2" s="3">
        <f>[11]Sheet1!$S$59</f>
        <v>280</v>
      </c>
      <c r="M2" s="3">
        <f>[12]Sheet1!$S$59</f>
        <v>277</v>
      </c>
    </row>
    <row r="3" spans="1:13" x14ac:dyDescent="0.25">
      <c r="A3" s="2" t="s">
        <v>0</v>
      </c>
      <c r="B3" s="3">
        <v>360</v>
      </c>
      <c r="C3" s="3">
        <v>346</v>
      </c>
      <c r="D3" s="3">
        <v>341</v>
      </c>
      <c r="E3" s="3">
        <v>336</v>
      </c>
      <c r="F3" s="3">
        <v>321</v>
      </c>
      <c r="G3" s="3">
        <v>310</v>
      </c>
      <c r="H3" s="3">
        <v>311</v>
      </c>
      <c r="I3" s="3">
        <f>'[45]9th Circuit 02.18'!$B$7</f>
        <v>310</v>
      </c>
      <c r="J3" s="3">
        <f>'[46]9th Circuit 03.18'!$B$7</f>
        <v>300</v>
      </c>
      <c r="K3" s="3">
        <f>'[45]9th Circuit 04.18'!$B$7</f>
        <v>290</v>
      </c>
      <c r="L3" s="3">
        <f>'[45]9th Circuit 05.18'!$B$7</f>
        <v>297</v>
      </c>
      <c r="M3" s="3">
        <f>'[46]9th Circuit 06.18'!$B$7</f>
        <v>292</v>
      </c>
    </row>
    <row r="4" spans="1:13" x14ac:dyDescent="0.25">
      <c r="A4" s="2" t="s">
        <v>1</v>
      </c>
      <c r="B4" s="3">
        <v>280</v>
      </c>
      <c r="C4" s="3">
        <v>279</v>
      </c>
      <c r="D4" s="3">
        <v>277</v>
      </c>
      <c r="E4" s="3">
        <v>274</v>
      </c>
      <c r="F4" s="3">
        <v>261</v>
      </c>
      <c r="G4" s="3">
        <v>253</v>
      </c>
      <c r="H4" s="3">
        <v>249</v>
      </c>
      <c r="I4" s="3">
        <f>'[45]9th Circuit 02.18'!$B$16</f>
        <v>245</v>
      </c>
      <c r="J4" s="3">
        <f>'[46]9th Circuit 03.18'!$B$16</f>
        <v>235</v>
      </c>
      <c r="K4" s="3">
        <f>'[45]9th Circuit 04.18'!$B$16</f>
        <v>228</v>
      </c>
      <c r="L4" s="3">
        <f>'[45]9th Circuit 05.18'!$B$16</f>
        <v>226</v>
      </c>
      <c r="M4" s="3">
        <f>'[46]9th Circuit 06.18'!$B$16</f>
        <v>211</v>
      </c>
    </row>
    <row r="5" spans="1:13" x14ac:dyDescent="0.25">
      <c r="A5" s="2" t="s">
        <v>6</v>
      </c>
      <c r="B5" s="3">
        <v>78</v>
      </c>
      <c r="C5" s="3">
        <v>64</v>
      </c>
      <c r="D5" s="3">
        <v>64</v>
      </c>
      <c r="E5" s="3">
        <v>57</v>
      </c>
      <c r="F5" s="3">
        <v>54</v>
      </c>
      <c r="G5" s="3">
        <v>53</v>
      </c>
      <c r="H5" s="3">
        <v>52</v>
      </c>
      <c r="I5" s="3">
        <f>'[45]9th Circuit 02.18'!$B$9</f>
        <v>55</v>
      </c>
      <c r="J5" s="3">
        <f>'[46]9th Circuit 03.18'!$B$9</f>
        <v>57</v>
      </c>
      <c r="K5" s="3">
        <f>'[45]9th Circuit 04.18'!$B$9</f>
        <v>60</v>
      </c>
      <c r="L5" s="3">
        <f>'[45]9th Circuit 05.18'!$B$9</f>
        <v>65</v>
      </c>
      <c r="M5" s="3">
        <f>'[46]9th Circuit 06.18'!$B$9</f>
        <v>77</v>
      </c>
    </row>
    <row r="6" spans="1:13" x14ac:dyDescent="0.25">
      <c r="A6" s="2" t="s">
        <v>7</v>
      </c>
      <c r="B6" s="3">
        <v>2</v>
      </c>
      <c r="C6" s="3">
        <v>3</v>
      </c>
      <c r="D6" s="3">
        <v>0</v>
      </c>
      <c r="E6" s="3">
        <v>5</v>
      </c>
      <c r="F6" s="3">
        <v>6</v>
      </c>
      <c r="G6" s="3">
        <v>4</v>
      </c>
      <c r="H6" s="3">
        <v>10</v>
      </c>
      <c r="I6" s="3">
        <f t="shared" ref="I6:M6" si="0">I3-(I4+I5)</f>
        <v>10</v>
      </c>
      <c r="J6" s="3">
        <f t="shared" si="0"/>
        <v>8</v>
      </c>
      <c r="K6" s="3">
        <f t="shared" si="0"/>
        <v>2</v>
      </c>
      <c r="L6" s="3">
        <f t="shared" si="0"/>
        <v>6</v>
      </c>
      <c r="M6" s="3">
        <f t="shared" si="0"/>
        <v>4</v>
      </c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219</v>
      </c>
      <c r="C9" s="3">
        <v>219</v>
      </c>
      <c r="D9" s="3">
        <v>214</v>
      </c>
      <c r="E9" s="3">
        <v>219</v>
      </c>
      <c r="F9" s="3">
        <v>216</v>
      </c>
      <c r="G9" s="3">
        <v>215</v>
      </c>
      <c r="H9" s="3">
        <v>216</v>
      </c>
      <c r="I9" s="3">
        <f>'[45]9th Circuit 02.18'!$G$21</f>
        <v>216</v>
      </c>
      <c r="J9" s="3">
        <f>'[46]9th Circuit 03.18'!$G$21</f>
        <v>215</v>
      </c>
      <c r="K9" s="3">
        <f>'[45]9th Circuit 04.18'!$G$21</f>
        <v>215</v>
      </c>
      <c r="L9" s="3">
        <f>'[45]9th Circuit 05.18'!$G$21</f>
        <v>215</v>
      </c>
      <c r="M9" s="3">
        <f>'[46]9th Circuit 06.18'!$G$21</f>
        <v>215</v>
      </c>
    </row>
    <row r="10" spans="1:13" x14ac:dyDescent="0.25">
      <c r="A10" s="2" t="s">
        <v>58</v>
      </c>
      <c r="B10" s="3">
        <v>209</v>
      </c>
      <c r="C10" s="3">
        <v>209</v>
      </c>
      <c r="D10" s="3">
        <v>204</v>
      </c>
      <c r="E10" s="3">
        <v>209</v>
      </c>
      <c r="F10" s="3">
        <v>206</v>
      </c>
      <c r="G10" s="3">
        <v>205</v>
      </c>
      <c r="H10" s="3">
        <v>206</v>
      </c>
      <c r="I10" s="3">
        <f>'[45]9th Circuit 02.18'!$G$16</f>
        <v>206</v>
      </c>
      <c r="J10" s="3">
        <f>'[46]9th Circuit 03.18'!$G$16</f>
        <v>205</v>
      </c>
      <c r="K10" s="3">
        <f>'[45]9th Circuit 04.18'!$G$16</f>
        <v>205</v>
      </c>
      <c r="L10" s="3">
        <f>'[45]9th Circuit 05.18'!$G$16</f>
        <v>205</v>
      </c>
      <c r="M10" s="3">
        <f>'[46]9th Circuit 06.18'!$G$16</f>
        <v>205</v>
      </c>
    </row>
    <row r="11" spans="1:13" x14ac:dyDescent="0.25">
      <c r="A11" s="2" t="s">
        <v>59</v>
      </c>
      <c r="B11" s="3">
        <v>133</v>
      </c>
      <c r="C11" s="3">
        <v>138</v>
      </c>
      <c r="D11" s="3">
        <v>132</v>
      </c>
      <c r="E11" s="3">
        <v>130</v>
      </c>
      <c r="F11" s="3">
        <v>128</v>
      </c>
      <c r="G11" s="3">
        <v>125</v>
      </c>
      <c r="H11" s="3">
        <v>121</v>
      </c>
      <c r="I11" s="3">
        <f>'[45]9th Circuit 02.18'!$H$16</f>
        <v>124</v>
      </c>
      <c r="J11" s="3">
        <f>'[46]9th Circuit 03.18'!$H$16</f>
        <v>126</v>
      </c>
      <c r="K11" s="3">
        <f>'[45]9th Circuit 04.18'!$H$16</f>
        <v>119</v>
      </c>
      <c r="L11" s="3">
        <f>'[45]9th Circuit 05.18'!$H$16</f>
        <v>116</v>
      </c>
      <c r="M11" s="3">
        <f>'[46]9th Circuit 06.18'!$H$16</f>
        <v>113</v>
      </c>
    </row>
    <row r="12" spans="1:13" x14ac:dyDescent="0.25">
      <c r="A12" s="2" t="s">
        <v>60</v>
      </c>
      <c r="B12" s="3">
        <v>76</v>
      </c>
      <c r="C12" s="3">
        <v>71</v>
      </c>
      <c r="D12" s="3">
        <v>72</v>
      </c>
      <c r="E12" s="3">
        <v>79</v>
      </c>
      <c r="F12" s="3">
        <v>78</v>
      </c>
      <c r="G12" s="3">
        <v>80</v>
      </c>
      <c r="H12" s="3">
        <v>85</v>
      </c>
      <c r="I12" s="3">
        <f>'[45]9th Circuit 02.18'!$G$17</f>
        <v>82</v>
      </c>
      <c r="J12" s="3">
        <f>'[46]9th Circuit 03.18'!$G$17</f>
        <v>79</v>
      </c>
      <c r="K12" s="3">
        <f>'[45]9th Circuit 04.18'!$G$17</f>
        <v>86</v>
      </c>
      <c r="L12" s="3">
        <f>'[45]9th Circuit 05.18'!$G$17</f>
        <v>89</v>
      </c>
      <c r="M12" s="3">
        <f>'[46]9th Circuit 06.18'!$G$17</f>
        <v>92</v>
      </c>
    </row>
    <row r="13" spans="1:13" x14ac:dyDescent="0.25">
      <c r="A13" s="2" t="s">
        <v>61</v>
      </c>
      <c r="B13">
        <v>40</v>
      </c>
      <c r="C13">
        <v>36</v>
      </c>
      <c r="D13">
        <v>41</v>
      </c>
      <c r="E13">
        <v>38</v>
      </c>
      <c r="F13">
        <v>39</v>
      </c>
      <c r="G13">
        <v>46</v>
      </c>
      <c r="H13">
        <v>46</v>
      </c>
      <c r="I13">
        <f>'[24]6+ Months Inactive by County'!$G$4</f>
        <v>51</v>
      </c>
      <c r="J13">
        <f>'[25]6+ Months Inactive by County'!$G$4</f>
        <v>52</v>
      </c>
      <c r="K13">
        <f>'[26]6+ Months Inactive by County'!$G$4</f>
        <v>53</v>
      </c>
      <c r="L13">
        <f>'[27]6+ Months Inactive by County'!$G$4</f>
        <v>55</v>
      </c>
      <c r="M13">
        <f>'[28]6+ Months Inactive by County'!$G$4</f>
        <v>60</v>
      </c>
    </row>
    <row r="14" spans="1:13" x14ac:dyDescent="0.25">
      <c r="A14" s="2" t="s">
        <v>3</v>
      </c>
      <c r="B14" s="3">
        <v>10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f>'[45]9th Circuit 02.18'!$H$18</f>
        <v>10</v>
      </c>
      <c r="J14" s="3">
        <f>'[46]9th Circuit 03.18'!$H$18</f>
        <v>10</v>
      </c>
      <c r="K14" s="3">
        <f>'[45]9th Circuit 04.18'!$H$18</f>
        <v>10</v>
      </c>
      <c r="L14" s="3">
        <f>'[45]9th Circuit 05.18'!$H$18</f>
        <v>10</v>
      </c>
      <c r="M14" s="3">
        <f>'[46]9th Circuit 06.18'!$H$18</f>
        <v>10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4</v>
      </c>
      <c r="C17" s="3">
        <v>5</v>
      </c>
      <c r="D17" s="3">
        <v>0</v>
      </c>
      <c r="E17" s="3">
        <v>5</v>
      </c>
      <c r="F17" s="3">
        <v>3</v>
      </c>
      <c r="G17" s="3">
        <v>2</v>
      </c>
      <c r="H17" s="3">
        <v>3</v>
      </c>
      <c r="I17" s="3">
        <f>'[45]9th Circuit 02.18'!$H$19</f>
        <v>3</v>
      </c>
      <c r="J17" s="3">
        <f>'[46]9th Circuit 03.18'!$H$19</f>
        <v>2</v>
      </c>
      <c r="K17" s="3">
        <f>'[45]9th Circuit 04.18'!$H$19</f>
        <v>2</v>
      </c>
      <c r="L17" s="3">
        <f>'[45]9th Circuit 05.18'!$H$19</f>
        <v>2</v>
      </c>
      <c r="M17" s="3">
        <f>'[46]9th Circuit 06.18'!$H$19</f>
        <v>2</v>
      </c>
    </row>
    <row r="18" spans="1:13" x14ac:dyDescent="0.25">
      <c r="A18" s="2" t="s">
        <v>5</v>
      </c>
      <c r="B18" s="3">
        <v>5</v>
      </c>
      <c r="C18" s="3">
        <v>5</v>
      </c>
      <c r="D18" s="3">
        <v>0</v>
      </c>
      <c r="E18" s="3">
        <v>6</v>
      </c>
      <c r="F18" s="3">
        <v>3</v>
      </c>
      <c r="G18" s="3">
        <v>2</v>
      </c>
      <c r="H18" s="3">
        <v>3</v>
      </c>
      <c r="I18" s="3">
        <f>'[45]9th Circuit 02.18'!$H$20</f>
        <v>3</v>
      </c>
      <c r="J18" s="3">
        <f>'[46]9th Circuit 03.18'!$H$20</f>
        <v>2</v>
      </c>
      <c r="K18" s="3">
        <f>'[45]9th Circuit 04.18'!$H$20</f>
        <v>2</v>
      </c>
      <c r="L18" s="3">
        <f>'[45]9th Circuit 05.18'!$H$20</f>
        <v>2</v>
      </c>
      <c r="M18" s="3">
        <f>'[46]9th Circuit 06.18'!$H$20</f>
        <v>2</v>
      </c>
    </row>
  </sheetData>
  <pageMargins left="0.25" right="0.25" top="0.75" bottom="0.75" header="0.3" footer="0.3"/>
  <pageSetup scale="91" orientation="landscape" r:id="rId1"/>
  <headerFooter>
    <oddHeader>&amp;C&amp;"-,Bold"Circuit 9 Osceola County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2" max="2" width="9.7109375" customWidth="1"/>
    <col min="14" max="14" width="9.140625" customWidth="1"/>
    <col min="15" max="15" width="1.5703125" customWidth="1"/>
  </cols>
  <sheetData>
    <row r="2" spans="2:14" x14ac:dyDescent="0.25">
      <c r="B2" s="2" t="s">
        <v>30</v>
      </c>
      <c r="C2" s="14"/>
      <c r="D2" s="14"/>
      <c r="N2" s="17" t="s">
        <v>68</v>
      </c>
    </row>
    <row r="3" spans="2:14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2:14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2:14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x14ac:dyDescent="0.2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2:14" x14ac:dyDescent="0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2:14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2:14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2:14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4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2:14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4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4" spans="2:14" x14ac:dyDescent="0.25">
      <c r="B24" s="2" t="str">
        <f>B2</f>
        <v>Statewide</v>
      </c>
      <c r="C24" s="15"/>
      <c r="D24" s="16"/>
      <c r="N24" s="17" t="str">
        <f>N2</f>
        <v>June 2018</v>
      </c>
    </row>
    <row r="46" spans="2:14" x14ac:dyDescent="0.25">
      <c r="B46" s="2" t="str">
        <f>B2</f>
        <v>Statewide</v>
      </c>
      <c r="C46" s="14"/>
      <c r="D46" s="11"/>
      <c r="N46" s="17" t="str">
        <f>N2</f>
        <v>June 2018</v>
      </c>
    </row>
  </sheetData>
  <mergeCells count="1">
    <mergeCell ref="B3:N22"/>
  </mergeCells>
  <pageMargins left="0.6" right="0.25" top="0.3" bottom="0.25" header="0" footer="0"/>
  <pageSetup scale="7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O46"/>
  <sheetViews>
    <sheetView showGridLines="0" zoomScaleNormal="100" zoomScaleSheetLayoutView="8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43</v>
      </c>
      <c r="N2" s="17" t="str">
        <f>'Statewide Charts FY 17-18'!N2</f>
        <v>June 2018</v>
      </c>
    </row>
    <row r="24" spans="2:14" x14ac:dyDescent="0.25">
      <c r="B24" s="2" t="str">
        <f>B2</f>
        <v>Circuit 9 (Osceola County)</v>
      </c>
      <c r="N24" s="17" t="str">
        <f>'Statewide Charts FY 17-18'!N2</f>
        <v>June 2018</v>
      </c>
    </row>
    <row r="46" spans="2:14" x14ac:dyDescent="0.25">
      <c r="B46" s="2" t="str">
        <f>B2</f>
        <v>Circuit 9 (Osceola County)</v>
      </c>
      <c r="N46" s="17" t="str">
        <f>'Statewide Charts FY 17-18'!N2</f>
        <v>June 2018</v>
      </c>
    </row>
  </sheetData>
  <mergeCells count="1">
    <mergeCell ref="B1:O1"/>
  </mergeCells>
  <pageMargins left="0.65" right="0.25" top="0.25" bottom="0.25" header="0" footer="0"/>
  <pageSetup scale="7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8"/>
  <sheetViews>
    <sheetView view="pageLayout" zoomScaleNormal="100" workbookViewId="0">
      <selection activeCell="N18" sqref="N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v>1806</v>
      </c>
      <c r="C2" s="3">
        <v>1808</v>
      </c>
      <c r="D2" s="3">
        <v>1814</v>
      </c>
      <c r="E2" s="3">
        <v>1828</v>
      </c>
      <c r="F2" s="3">
        <v>1786</v>
      </c>
      <c r="G2" s="3">
        <v>1751</v>
      </c>
      <c r="H2" s="3">
        <v>1765</v>
      </c>
      <c r="I2" s="3">
        <f>[8]Sheet1!$S$65</f>
        <v>1816</v>
      </c>
      <c r="J2" s="3">
        <f>[9]Sheet1!$S$65</f>
        <v>1781</v>
      </c>
      <c r="K2" s="3">
        <f>[10]Sheet1!$S$65</f>
        <v>1747</v>
      </c>
      <c r="L2" s="3">
        <f>[11]Sheet1!$S$65</f>
        <v>1726</v>
      </c>
      <c r="M2" s="3">
        <f>[12]Sheet1!$S$65</f>
        <v>1687</v>
      </c>
    </row>
    <row r="3" spans="1:13" x14ac:dyDescent="0.25">
      <c r="A3" s="2" t="s">
        <v>0</v>
      </c>
      <c r="B3" s="3">
        <v>1517</v>
      </c>
      <c r="C3" s="3">
        <v>1478</v>
      </c>
      <c r="D3" s="3">
        <v>1483</v>
      </c>
      <c r="E3" s="3">
        <v>1463</v>
      </c>
      <c r="F3" s="3">
        <v>1445</v>
      </c>
      <c r="G3" s="3">
        <v>1401</v>
      </c>
      <c r="H3" s="3">
        <v>1378</v>
      </c>
      <c r="I3" s="3">
        <f>'[47]10th Circuit Summary 02.18'!$B$7</f>
        <v>1390</v>
      </c>
      <c r="J3" s="3">
        <f>'[48]10th Circuit Summary 03.18'!$B$7</f>
        <v>1332</v>
      </c>
      <c r="K3" s="3">
        <f>'[47]10th Circuit Summary 04.18'!$B$7</f>
        <v>1306</v>
      </c>
      <c r="L3" s="3">
        <f>'[47]10th Circuit Summary 05.18'!$B$7</f>
        <v>1303</v>
      </c>
      <c r="M3" s="3">
        <f>'[48]10th Circuit Summary 06.18'!$B$7</f>
        <v>1320</v>
      </c>
    </row>
    <row r="4" spans="1:13" x14ac:dyDescent="0.25">
      <c r="A4" s="2" t="s">
        <v>1</v>
      </c>
      <c r="B4" s="3">
        <v>1288</v>
      </c>
      <c r="C4" s="3">
        <v>1271</v>
      </c>
      <c r="D4" s="3">
        <v>1267</v>
      </c>
      <c r="E4" s="3">
        <v>1248</v>
      </c>
      <c r="F4" s="3">
        <v>1220</v>
      </c>
      <c r="G4" s="3">
        <v>1182</v>
      </c>
      <c r="H4" s="3">
        <v>1181</v>
      </c>
      <c r="I4" s="3">
        <f>'[47]10th Circuit Summary 02.18'!$B$16</f>
        <v>1182</v>
      </c>
      <c r="J4" s="3">
        <f>'[48]10th Circuit Summary 03.18'!$B$16</f>
        <v>1184</v>
      </c>
      <c r="K4" s="3">
        <f>'[47]10th Circuit Summary 04.18'!$B$16</f>
        <v>1149</v>
      </c>
      <c r="L4" s="3">
        <f>'[47]10th Circuit Summary 05.18'!$B$16</f>
        <v>1132</v>
      </c>
      <c r="M4" s="3">
        <f>'[48]10th Circuit Summary 06.18'!$B$16</f>
        <v>1149</v>
      </c>
    </row>
    <row r="5" spans="1:13" x14ac:dyDescent="0.25">
      <c r="A5" s="2" t="s">
        <v>6</v>
      </c>
      <c r="B5" s="3">
        <v>209</v>
      </c>
      <c r="C5" s="3">
        <v>194</v>
      </c>
      <c r="D5" s="3">
        <v>199</v>
      </c>
      <c r="E5" s="3">
        <v>207</v>
      </c>
      <c r="F5" s="3">
        <v>196</v>
      </c>
      <c r="G5" s="3">
        <v>201</v>
      </c>
      <c r="H5" s="3">
        <v>172</v>
      </c>
      <c r="I5" s="3">
        <f>'[47]10th Circuit Summary 02.18'!$B$9</f>
        <v>175</v>
      </c>
      <c r="J5" s="3">
        <f>'[48]10th Circuit Summary 03.18'!$B$9</f>
        <v>141</v>
      </c>
      <c r="K5" s="3">
        <f>'[47]10th Circuit Summary 04.18'!$B$9</f>
        <v>155</v>
      </c>
      <c r="L5" s="3">
        <f>'[47]10th Circuit Summary 05.18'!$B$9</f>
        <v>153</v>
      </c>
      <c r="M5" s="3">
        <f>'[48]10th Circuit Summary 06.18'!$B$9</f>
        <v>155</v>
      </c>
    </row>
    <row r="6" spans="1:13" x14ac:dyDescent="0.25">
      <c r="A6" s="2" t="s">
        <v>7</v>
      </c>
      <c r="B6" s="3">
        <v>20</v>
      </c>
      <c r="C6" s="3">
        <v>13</v>
      </c>
      <c r="D6" s="3">
        <v>17</v>
      </c>
      <c r="E6" s="3">
        <v>8</v>
      </c>
      <c r="F6" s="3">
        <v>29</v>
      </c>
      <c r="G6" s="3">
        <v>18</v>
      </c>
      <c r="H6" s="3">
        <v>25</v>
      </c>
      <c r="I6" s="3">
        <f t="shared" ref="I6:M6" si="0">I3-(I4+I5)</f>
        <v>33</v>
      </c>
      <c r="J6" s="3">
        <f t="shared" si="0"/>
        <v>7</v>
      </c>
      <c r="K6" s="3">
        <f t="shared" si="0"/>
        <v>2</v>
      </c>
      <c r="L6" s="3">
        <f t="shared" si="0"/>
        <v>18</v>
      </c>
      <c r="M6" s="3">
        <f t="shared" si="0"/>
        <v>16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833</v>
      </c>
      <c r="C9" s="3">
        <v>840</v>
      </c>
      <c r="D9" s="3">
        <v>823</v>
      </c>
      <c r="E9" s="3">
        <v>825</v>
      </c>
      <c r="F9" s="3">
        <v>827</v>
      </c>
      <c r="G9" s="3">
        <v>823</v>
      </c>
      <c r="H9" s="3">
        <v>828</v>
      </c>
      <c r="I9" s="3">
        <f>'[47]10th Circuit Summary 02.18'!$G$21</f>
        <v>831</v>
      </c>
      <c r="J9" s="3">
        <f>'[48]10th Circuit Summary 03.18'!$G$21</f>
        <v>825</v>
      </c>
      <c r="K9" s="3">
        <f>'[47]10th Circuit Summary 04.18'!$G$21</f>
        <v>818</v>
      </c>
      <c r="L9" s="3">
        <f>'[47]10th Circuit Summary 05.18'!$G$21</f>
        <v>820</v>
      </c>
      <c r="M9" s="3">
        <f>'[48]10th Circuit Summary 06.18'!$G$21</f>
        <v>827</v>
      </c>
    </row>
    <row r="10" spans="1:13" x14ac:dyDescent="0.25">
      <c r="A10" s="2" t="s">
        <v>58</v>
      </c>
      <c r="B10" s="3">
        <v>800</v>
      </c>
      <c r="C10" s="3">
        <v>807</v>
      </c>
      <c r="D10" s="3">
        <v>790</v>
      </c>
      <c r="E10" s="3">
        <v>792</v>
      </c>
      <c r="F10" s="3">
        <v>796</v>
      </c>
      <c r="G10" s="3">
        <v>792</v>
      </c>
      <c r="H10" s="3">
        <v>797</v>
      </c>
      <c r="I10" s="3">
        <f>'[47]10th Circuit Summary 02.18'!$G$16</f>
        <v>800</v>
      </c>
      <c r="J10" s="3">
        <f>'[48]10th Circuit Summary 03.18'!$G$16</f>
        <v>794</v>
      </c>
      <c r="K10" s="3">
        <f>'[47]10th Circuit Summary 04.18'!$G$16</f>
        <v>794</v>
      </c>
      <c r="L10" s="3">
        <f>'[47]10th Circuit Summary 05.18'!$G$16</f>
        <v>797</v>
      </c>
      <c r="M10" s="3">
        <f>'[48]10th Circuit Summary 06.18'!$G$16</f>
        <v>804</v>
      </c>
    </row>
    <row r="11" spans="1:13" x14ac:dyDescent="0.25">
      <c r="A11" s="2" t="s">
        <v>59</v>
      </c>
      <c r="B11" s="3">
        <v>571</v>
      </c>
      <c r="C11" s="3">
        <v>583</v>
      </c>
      <c r="D11" s="3">
        <v>566</v>
      </c>
      <c r="E11" s="3">
        <v>570</v>
      </c>
      <c r="F11" s="3">
        <v>558</v>
      </c>
      <c r="G11" s="3">
        <v>546</v>
      </c>
      <c r="H11" s="3">
        <v>563</v>
      </c>
      <c r="I11" s="3">
        <f>'[47]10th Circuit Summary 02.18'!$H$16</f>
        <v>555</v>
      </c>
      <c r="J11" s="3">
        <f>'[48]10th Circuit Summary 03.18'!$H$16</f>
        <v>558</v>
      </c>
      <c r="K11" s="3">
        <f>'[47]10th Circuit Summary 04.18'!$H$16</f>
        <v>547</v>
      </c>
      <c r="L11" s="3">
        <f>'[47]10th Circuit Summary 05.18'!$H$16</f>
        <v>541</v>
      </c>
      <c r="M11" s="3">
        <f>'[48]10th Circuit Summary 06.18'!$H$16</f>
        <v>542</v>
      </c>
    </row>
    <row r="12" spans="1:13" x14ac:dyDescent="0.25">
      <c r="A12" s="2" t="s">
        <v>60</v>
      </c>
      <c r="B12" s="3">
        <v>229</v>
      </c>
      <c r="C12" s="3">
        <v>224</v>
      </c>
      <c r="D12" s="3">
        <v>224</v>
      </c>
      <c r="E12" s="3">
        <v>222</v>
      </c>
      <c r="F12" s="3">
        <v>238</v>
      </c>
      <c r="G12" s="3">
        <v>246</v>
      </c>
      <c r="H12" s="3">
        <v>234</v>
      </c>
      <c r="I12" s="3">
        <f>'[47]10th Circuit Summary 02.18'!$G$17</f>
        <v>245</v>
      </c>
      <c r="J12" s="3">
        <f>'[48]10th Circuit Summary 03.18'!$G$17</f>
        <v>236</v>
      </c>
      <c r="K12" s="3">
        <f>'[47]10th Circuit Summary 04.18'!$G$17</f>
        <v>247</v>
      </c>
      <c r="L12" s="3">
        <f>'[47]10th Circuit Summary 05.18'!$G$17</f>
        <v>256</v>
      </c>
      <c r="M12" s="3">
        <f>'[48]10th Circuit Summary 06.18'!$G$17</f>
        <v>262</v>
      </c>
    </row>
    <row r="13" spans="1:13" x14ac:dyDescent="0.25">
      <c r="A13" s="2" t="s">
        <v>61</v>
      </c>
      <c r="B13">
        <v>102</v>
      </c>
      <c r="C13">
        <v>110</v>
      </c>
      <c r="D13">
        <v>129</v>
      </c>
      <c r="E13">
        <v>126</v>
      </c>
      <c r="F13">
        <v>128</v>
      </c>
      <c r="G13">
        <v>126</v>
      </c>
      <c r="H13">
        <v>117</v>
      </c>
      <c r="I13">
        <f>'[24]6+ Months Inactive by County'!$G$8</f>
        <v>115</v>
      </c>
      <c r="J13">
        <f>'[25]6+ Months Inactive by County'!$G$8</f>
        <v>118</v>
      </c>
      <c r="K13">
        <f>'[26]6+ Months Inactive by County'!$G$8</f>
        <v>122</v>
      </c>
      <c r="L13">
        <f>'[27]6+ Months Inactive by County'!$G$8</f>
        <v>133</v>
      </c>
      <c r="M13">
        <f>'[28]6+ Months Inactive by County'!$G$8</f>
        <v>135</v>
      </c>
    </row>
    <row r="14" spans="1:13" x14ac:dyDescent="0.25">
      <c r="A14" s="2" t="s">
        <v>3</v>
      </c>
      <c r="B14" s="3">
        <v>33</v>
      </c>
      <c r="C14" s="3">
        <v>33</v>
      </c>
      <c r="D14" s="3">
        <v>33</v>
      </c>
      <c r="E14" s="3">
        <v>33</v>
      </c>
      <c r="F14" s="3">
        <v>31</v>
      </c>
      <c r="G14" s="3">
        <v>31</v>
      </c>
      <c r="H14" s="3">
        <v>31</v>
      </c>
      <c r="I14" s="3">
        <f>'[47]10th Circuit Summary 02.18'!$H$18</f>
        <v>31</v>
      </c>
      <c r="J14" s="3">
        <f>'[48]10th Circuit Summary 03.18'!$H$18</f>
        <v>31</v>
      </c>
      <c r="K14" s="3">
        <f>'[47]10th Circuit Summary 04.18'!$H$18</f>
        <v>24</v>
      </c>
      <c r="L14" s="3">
        <f>'[47]10th Circuit Summary 05.18'!$H$18</f>
        <v>23</v>
      </c>
      <c r="M14" s="3">
        <f>'[48]10th Circuit Summary 06.18'!$H$18</f>
        <v>23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17</v>
      </c>
      <c r="C17" s="3">
        <v>18</v>
      </c>
      <c r="D17" s="3">
        <v>0</v>
      </c>
      <c r="E17" s="3">
        <v>15</v>
      </c>
      <c r="F17" s="3">
        <v>15</v>
      </c>
      <c r="G17" s="3">
        <v>11</v>
      </c>
      <c r="H17" s="3">
        <v>16</v>
      </c>
      <c r="I17" s="3">
        <f>'[47]10th Circuit Summary 02.18'!$H$19</f>
        <v>20</v>
      </c>
      <c r="J17" s="3">
        <f>'[48]10th Circuit Summary 03.18'!$H$19</f>
        <v>13</v>
      </c>
      <c r="K17" s="3">
        <f>'[47]10th Circuit Summary 04.18'!$H$19</f>
        <v>9</v>
      </c>
      <c r="L17" s="3">
        <f>'[47]10th Circuit Summary 05.18'!$H$19</f>
        <v>10</v>
      </c>
      <c r="M17" s="3">
        <f>'[48]10th Circuit Summary 06.18'!$H$19</f>
        <v>15</v>
      </c>
    </row>
    <row r="18" spans="1:13" x14ac:dyDescent="0.25">
      <c r="A18" s="2" t="s">
        <v>5</v>
      </c>
      <c r="B18" s="3">
        <v>15</v>
      </c>
      <c r="C18" s="3">
        <v>17</v>
      </c>
      <c r="D18" s="3">
        <v>11</v>
      </c>
      <c r="E18" s="3">
        <v>14</v>
      </c>
      <c r="F18" s="3">
        <v>15</v>
      </c>
      <c r="G18" s="3">
        <v>11</v>
      </c>
      <c r="H18" s="3">
        <v>18</v>
      </c>
      <c r="I18" s="3">
        <f>'[47]10th Circuit Summary 02.18'!$H$20</f>
        <v>19</v>
      </c>
      <c r="J18" s="3">
        <f>'[48]10th Circuit Summary 03.18'!$H$20</f>
        <v>10</v>
      </c>
      <c r="K18" s="3">
        <f>'[47]10th Circuit Summary 04.18'!$H$20</f>
        <v>7</v>
      </c>
      <c r="L18" s="3">
        <f>'[47]10th Circuit Summary 05.18'!$H$20</f>
        <v>10</v>
      </c>
      <c r="M18" s="3">
        <f>'[48]10th Circuit Summary 06.18'!$H$20</f>
        <v>15</v>
      </c>
    </row>
  </sheetData>
  <pageMargins left="0.25" right="0.25" top="0.75" bottom="0.75" header="0.3" footer="0.3"/>
  <pageSetup scale="91" orientation="landscape" r:id="rId1"/>
  <headerFooter>
    <oddHeader>&amp;C&amp;"-,Bold"Circuit 10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.42578125" customWidth="1"/>
  </cols>
  <sheetData>
    <row r="1" spans="2:14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" t="s">
        <v>45</v>
      </c>
      <c r="N2" s="17" t="str">
        <f>'Statewide Charts FY 17-18'!N2</f>
        <v>June 2018</v>
      </c>
    </row>
    <row r="24" spans="2:14" x14ac:dyDescent="0.25">
      <c r="B24" s="2" t="str">
        <f>B2</f>
        <v>Circuit 10</v>
      </c>
      <c r="N24" s="17" t="str">
        <f>'Statewide Charts FY 17-18'!N2</f>
        <v>June 2018</v>
      </c>
    </row>
    <row r="46" spans="2:14" x14ac:dyDescent="0.25">
      <c r="B46" s="2" t="str">
        <f>B2</f>
        <v>Circuit 10</v>
      </c>
      <c r="N46" s="17" t="str">
        <f>'Statewide Charts FY 17-18'!N2</f>
        <v>June 2018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8"/>
  <sheetViews>
    <sheetView view="pageLayout" zoomScaleNormal="100" workbookViewId="0">
      <selection activeCell="N17" sqref="N17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v>2679</v>
      </c>
      <c r="C2" s="3">
        <v>2695</v>
      </c>
      <c r="D2" s="3">
        <v>2712</v>
      </c>
      <c r="E2" s="3">
        <v>2698</v>
      </c>
      <c r="F2" s="3">
        <v>2613</v>
      </c>
      <c r="G2" s="3">
        <v>2576</v>
      </c>
      <c r="H2" s="3">
        <v>2531</v>
      </c>
      <c r="I2" s="3">
        <f>[8]Sheet1!$S$68</f>
        <v>2481</v>
      </c>
      <c r="J2" s="3">
        <f>[9]Sheet1!$S$68</f>
        <v>2504</v>
      </c>
      <c r="K2" s="3">
        <f>[10]Sheet1!$S$68</f>
        <v>2426</v>
      </c>
      <c r="L2" s="3">
        <f>[11]Sheet1!$S$68</f>
        <v>2404</v>
      </c>
      <c r="M2" s="3">
        <f>[12]Sheet1!$S$68</f>
        <v>2339</v>
      </c>
    </row>
    <row r="3" spans="1:13" x14ac:dyDescent="0.25">
      <c r="A3" s="2" t="s">
        <v>0</v>
      </c>
      <c r="B3" s="3">
        <v>2256</v>
      </c>
      <c r="C3" s="3">
        <v>2271</v>
      </c>
      <c r="D3" s="3">
        <v>2285</v>
      </c>
      <c r="E3" s="3">
        <v>2290</v>
      </c>
      <c r="F3" s="3">
        <v>2266</v>
      </c>
      <c r="G3" s="3">
        <v>2204</v>
      </c>
      <c r="H3" s="3">
        <v>2201</v>
      </c>
      <c r="I3" s="3">
        <f>'[49]11th Circuit 02.18'!$B$7</f>
        <v>2208</v>
      </c>
      <c r="J3" s="3">
        <f>'[50]11th Circuit 03.18'!$B$7</f>
        <v>2159</v>
      </c>
      <c r="K3" s="3">
        <f>'[49]11th Circuit 04.18'!$B$7</f>
        <v>2153</v>
      </c>
      <c r="L3" s="3">
        <f>'[49]11th Circuit 05.18'!$B$7</f>
        <v>2153</v>
      </c>
      <c r="M3" s="3">
        <f>'[50]11th Circuit 06.18'!$B$7</f>
        <v>2065</v>
      </c>
    </row>
    <row r="4" spans="1:13" x14ac:dyDescent="0.25">
      <c r="A4" s="2" t="s">
        <v>1</v>
      </c>
      <c r="B4" s="3">
        <v>1013</v>
      </c>
      <c r="C4" s="3">
        <v>1037</v>
      </c>
      <c r="D4" s="3">
        <v>1023</v>
      </c>
      <c r="E4" s="3">
        <v>1033</v>
      </c>
      <c r="F4" s="3">
        <v>1043</v>
      </c>
      <c r="G4" s="3">
        <v>998</v>
      </c>
      <c r="H4" s="3">
        <v>1001</v>
      </c>
      <c r="I4" s="3">
        <f>'[49]11th Circuit 02.18'!$B$16</f>
        <v>1017</v>
      </c>
      <c r="J4" s="3">
        <f>'[50]11th Circuit 03.18'!$B$16</f>
        <v>989</v>
      </c>
      <c r="K4" s="3">
        <f>'[49]11th Circuit 04.18'!$B$16</f>
        <v>988</v>
      </c>
      <c r="L4" s="3">
        <f>'[49]11th Circuit 05.18'!$B$16</f>
        <v>1004</v>
      </c>
      <c r="M4" s="3">
        <f>'[50]11th Circuit 06.18'!$B$16</f>
        <v>960</v>
      </c>
    </row>
    <row r="5" spans="1:13" x14ac:dyDescent="0.25">
      <c r="A5" s="2" t="s">
        <v>6</v>
      </c>
      <c r="B5" s="3">
        <v>1235</v>
      </c>
      <c r="C5" s="3">
        <v>1229</v>
      </c>
      <c r="D5" s="3">
        <v>1257</v>
      </c>
      <c r="E5" s="3">
        <v>1253</v>
      </c>
      <c r="F5" s="3">
        <v>1218</v>
      </c>
      <c r="G5" s="3">
        <v>1195</v>
      </c>
      <c r="H5" s="3">
        <v>1184</v>
      </c>
      <c r="I5" s="3">
        <f>'[49]11th Circuit 02.18'!$B$9</f>
        <v>1191</v>
      </c>
      <c r="J5" s="3">
        <f>'[50]11th Circuit 03.18'!$B$9</f>
        <v>1170</v>
      </c>
      <c r="K5" s="3">
        <f>'[49]11th Circuit 04.18'!$B$9</f>
        <v>1165</v>
      </c>
      <c r="L5" s="3">
        <f>'[49]11th Circuit 05.18'!$B$9</f>
        <v>1144</v>
      </c>
      <c r="M5" s="3">
        <f>'[50]11th Circuit 06.18'!$B$9</f>
        <v>1104</v>
      </c>
    </row>
    <row r="6" spans="1:13" x14ac:dyDescent="0.25">
      <c r="A6" s="2" t="s">
        <v>7</v>
      </c>
      <c r="B6" s="3">
        <v>8</v>
      </c>
      <c r="C6" s="3">
        <v>5</v>
      </c>
      <c r="D6" s="3">
        <v>5</v>
      </c>
      <c r="E6" s="3">
        <v>4</v>
      </c>
      <c r="F6" s="3">
        <v>5</v>
      </c>
      <c r="G6" s="3">
        <v>11</v>
      </c>
      <c r="H6" s="3">
        <v>16</v>
      </c>
      <c r="I6" s="3">
        <f t="shared" ref="I6:M6" si="0">I3-(I4+I5)</f>
        <v>0</v>
      </c>
      <c r="J6" s="3">
        <f t="shared" si="0"/>
        <v>0</v>
      </c>
      <c r="K6" s="3">
        <f t="shared" si="0"/>
        <v>0</v>
      </c>
      <c r="L6" s="3">
        <f t="shared" si="0"/>
        <v>5</v>
      </c>
      <c r="M6" s="3">
        <f t="shared" si="0"/>
        <v>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751</v>
      </c>
      <c r="C9" s="3">
        <v>752</v>
      </c>
      <c r="D9" s="3">
        <v>744</v>
      </c>
      <c r="E9" s="3">
        <v>760</v>
      </c>
      <c r="F9" s="3">
        <v>746</v>
      </c>
      <c r="G9" s="3">
        <v>761</v>
      </c>
      <c r="H9" s="3">
        <v>766</v>
      </c>
      <c r="I9" s="3">
        <f>'[49]11th Circuit 02.18'!$G$21</f>
        <v>777</v>
      </c>
      <c r="J9" s="3">
        <f>'[50]11th Circuit 03.18'!$G$21</f>
        <v>775</v>
      </c>
      <c r="K9" s="3">
        <f>'[49]11th Circuit 04.18'!$G$21</f>
        <v>782</v>
      </c>
      <c r="L9" s="3">
        <f>'[49]11th Circuit 05.18'!$G$21</f>
        <v>779</v>
      </c>
      <c r="M9" s="3">
        <f>'[50]11th Circuit 06.18'!$G$21</f>
        <v>781</v>
      </c>
    </row>
    <row r="10" spans="1:13" x14ac:dyDescent="0.25">
      <c r="A10" s="2" t="s">
        <v>58</v>
      </c>
      <c r="B10" s="3">
        <v>704</v>
      </c>
      <c r="C10" s="3">
        <v>704</v>
      </c>
      <c r="D10" s="3">
        <v>709</v>
      </c>
      <c r="E10" s="3">
        <v>732</v>
      </c>
      <c r="F10" s="3">
        <v>736</v>
      </c>
      <c r="G10" s="3">
        <v>751</v>
      </c>
      <c r="H10" s="3">
        <v>756</v>
      </c>
      <c r="I10" s="3">
        <f>'[49]11th Circuit 02.18'!$G$16</f>
        <v>766</v>
      </c>
      <c r="J10" s="3">
        <f>'[50]11th Circuit 03.18'!$G$16</f>
        <v>766</v>
      </c>
      <c r="K10" s="3">
        <f>'[49]11th Circuit 04.18'!$G$16</f>
        <v>774</v>
      </c>
      <c r="L10" s="3">
        <f>'[49]11th Circuit 05.18'!$G$16</f>
        <v>771</v>
      </c>
      <c r="M10" s="3">
        <f>'[50]11th Circuit 06.18'!$G$16</f>
        <v>775</v>
      </c>
    </row>
    <row r="11" spans="1:13" x14ac:dyDescent="0.25">
      <c r="A11" s="2" t="s">
        <v>59</v>
      </c>
      <c r="B11" s="3">
        <v>454</v>
      </c>
      <c r="C11" s="3">
        <v>465</v>
      </c>
      <c r="D11" s="3">
        <v>471</v>
      </c>
      <c r="E11" s="3">
        <v>473</v>
      </c>
      <c r="F11" s="3">
        <v>478</v>
      </c>
      <c r="G11" s="3">
        <v>472</v>
      </c>
      <c r="H11" s="3">
        <v>476</v>
      </c>
      <c r="I11" s="3">
        <f>'[49]11th Circuit 02.18'!$H$16</f>
        <v>489</v>
      </c>
      <c r="J11" s="3">
        <f>'[50]11th Circuit 03.18'!$H$16</f>
        <v>483</v>
      </c>
      <c r="K11" s="3">
        <f>'[49]11th Circuit 04.18'!$H$16</f>
        <v>489</v>
      </c>
      <c r="L11" s="3">
        <f>'[49]11th Circuit 05.18'!$H$16</f>
        <v>489</v>
      </c>
      <c r="M11" s="3">
        <f>'[50]11th Circuit 06.18'!$H$16</f>
        <v>476</v>
      </c>
    </row>
    <row r="12" spans="1:13" x14ac:dyDescent="0.25">
      <c r="A12" s="2" t="s">
        <v>60</v>
      </c>
      <c r="B12" s="3">
        <v>250</v>
      </c>
      <c r="C12" s="3">
        <v>239</v>
      </c>
      <c r="D12" s="3">
        <v>238</v>
      </c>
      <c r="E12" s="3">
        <v>259</v>
      </c>
      <c r="F12" s="3">
        <v>258</v>
      </c>
      <c r="G12" s="3">
        <v>279</v>
      </c>
      <c r="H12" s="3">
        <v>280</v>
      </c>
      <c r="I12" s="3">
        <f>'[49]11th Circuit 02.18'!$G$17</f>
        <v>277</v>
      </c>
      <c r="J12" s="3">
        <f>'[50]11th Circuit 03.18'!$G$17</f>
        <v>283</v>
      </c>
      <c r="K12" s="3">
        <f>'[49]11th Circuit 04.18'!$G$17</f>
        <v>285</v>
      </c>
      <c r="L12" s="3">
        <f>'[49]11th Circuit 05.18'!$G$17</f>
        <v>282</v>
      </c>
      <c r="M12" s="3">
        <f>'[50]11th Circuit 06.18'!$G$17</f>
        <v>299</v>
      </c>
    </row>
    <row r="13" spans="1:13" x14ac:dyDescent="0.25">
      <c r="A13" s="2" t="s">
        <v>61</v>
      </c>
      <c r="B13" s="3">
        <v>97</v>
      </c>
      <c r="C13" s="3">
        <v>104</v>
      </c>
      <c r="D13" s="3">
        <v>123</v>
      </c>
      <c r="E13" s="3">
        <v>129</v>
      </c>
      <c r="F13" s="3">
        <v>131</v>
      </c>
      <c r="G13" s="3">
        <v>142</v>
      </c>
      <c r="H13" s="3">
        <v>143</v>
      </c>
      <c r="I13" s="3">
        <f>'[24]6+ Months Inactive by County'!$G$10</f>
        <v>136</v>
      </c>
      <c r="J13" s="3">
        <f>'[25]6+ Months Inactive by County'!$G$10</f>
        <v>141</v>
      </c>
      <c r="K13" s="3">
        <f>'[26]6+ Months Inactive by County'!$G$10</f>
        <v>147</v>
      </c>
      <c r="L13" s="3">
        <f>'[27]6+ Months Inactive by County'!$G$10</f>
        <v>142</v>
      </c>
      <c r="M13" s="3">
        <f>'[28]6+ Months Inactive by County'!$G$10</f>
        <v>147</v>
      </c>
    </row>
    <row r="14" spans="1:13" x14ac:dyDescent="0.25">
      <c r="A14" s="2" t="s">
        <v>3</v>
      </c>
      <c r="B14" s="3">
        <v>47</v>
      </c>
      <c r="C14" s="3">
        <v>48</v>
      </c>
      <c r="D14" s="3">
        <v>35</v>
      </c>
      <c r="E14" s="3">
        <v>28</v>
      </c>
      <c r="F14" s="3">
        <v>10</v>
      </c>
      <c r="G14" s="3">
        <v>10</v>
      </c>
      <c r="H14" s="3">
        <v>10</v>
      </c>
      <c r="I14" s="3">
        <f>'[49]11th Circuit 02.18'!$H$18</f>
        <v>11</v>
      </c>
      <c r="J14" s="3">
        <f>'[50]11th Circuit 03.18'!$H$18</f>
        <v>9</v>
      </c>
      <c r="K14" s="3">
        <f>'[49]11th Circuit 04.18'!$H$18</f>
        <v>8</v>
      </c>
      <c r="L14" s="3">
        <f>'[49]11th Circuit 05.18'!$H$18</f>
        <v>8</v>
      </c>
      <c r="M14" s="3">
        <f>'[50]11th Circuit 06.18'!$H$18</f>
        <v>6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19</v>
      </c>
      <c r="C17" s="3">
        <v>12</v>
      </c>
      <c r="D17" s="3">
        <v>13</v>
      </c>
      <c r="E17" s="3">
        <v>36</v>
      </c>
      <c r="F17" s="3">
        <v>16</v>
      </c>
      <c r="G17" s="3">
        <v>19</v>
      </c>
      <c r="H17" s="3">
        <v>18</v>
      </c>
      <c r="I17" s="3">
        <f>'[49]11th Circuit 02.18'!$H$19</f>
        <v>20</v>
      </c>
      <c r="J17" s="3">
        <f>'[50]11th Circuit 03.18'!$H$19</f>
        <v>18</v>
      </c>
      <c r="K17" s="3">
        <f>'[49]11th Circuit 04.18'!$H$19</f>
        <v>20</v>
      </c>
      <c r="L17" s="3">
        <f>'[49]11th Circuit 05.18'!$H$19</f>
        <v>13</v>
      </c>
      <c r="M17" s="3">
        <f>'[50]11th Circuit 06.18'!$H$19</f>
        <v>16</v>
      </c>
    </row>
    <row r="18" spans="1:13" x14ac:dyDescent="0.25">
      <c r="A18" s="2" t="s">
        <v>5</v>
      </c>
      <c r="B18" s="3">
        <v>12</v>
      </c>
      <c r="C18" s="3">
        <v>8</v>
      </c>
      <c r="D18" s="3">
        <v>17</v>
      </c>
      <c r="E18" s="3">
        <v>15</v>
      </c>
      <c r="F18" s="3">
        <v>5</v>
      </c>
      <c r="G18" s="3">
        <v>13</v>
      </c>
      <c r="H18" s="3">
        <v>10</v>
      </c>
      <c r="I18" s="3">
        <f>'[49]11th Circuit 02.18'!$H$20</f>
        <v>17</v>
      </c>
      <c r="J18" s="3">
        <f>'[50]11th Circuit 03.18'!$H$20</f>
        <v>13</v>
      </c>
      <c r="K18" s="3">
        <f>'[49]11th Circuit 04.18'!$H$20</f>
        <v>17</v>
      </c>
      <c r="L18" s="3">
        <f>'[49]11th Circuit 05.18'!$H$20</f>
        <v>12</v>
      </c>
      <c r="M18" s="3">
        <f>'[50]11th Circuit 06.18'!$H$20</f>
        <v>10</v>
      </c>
    </row>
  </sheetData>
  <pageMargins left="0.25" right="0.25" top="0.75" bottom="0.75" header="0.3" footer="0.3"/>
  <pageSetup scale="91" orientation="landscape" r:id="rId1"/>
  <headerFooter>
    <oddHeader>&amp;C&amp;"-,Bold"Circuit 11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46</v>
      </c>
      <c r="N2" s="17" t="str">
        <f>'Statewide Charts FY 17-18'!N2</f>
        <v>June 2018</v>
      </c>
    </row>
    <row r="24" spans="2:14" x14ac:dyDescent="0.25">
      <c r="B24" s="2" t="str">
        <f>B2</f>
        <v>Circuit 11</v>
      </c>
      <c r="N24" s="17" t="str">
        <f>'Statewide Charts FY 17-18'!N2</f>
        <v>June 2018</v>
      </c>
    </row>
    <row r="25" spans="2:14" x14ac:dyDescent="0.25">
      <c r="B25" s="2"/>
    </row>
    <row r="46" spans="2:14" x14ac:dyDescent="0.25">
      <c r="B46" s="2" t="str">
        <f>B2</f>
        <v>Circuit 11</v>
      </c>
      <c r="N46" s="17" t="str">
        <f>'Statewide Charts FY 17-18'!N2</f>
        <v>June 2018</v>
      </c>
    </row>
    <row r="47" spans="2:14" x14ac:dyDescent="0.25">
      <c r="B47" s="2"/>
    </row>
  </sheetData>
  <mergeCells count="1">
    <mergeCell ref="B1:O1"/>
  </mergeCells>
  <pageMargins left="0.5" right="0.25" top="0.25" bottom="0.25" header="0" footer="0"/>
  <pageSetup scale="7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8"/>
  <sheetViews>
    <sheetView view="pageLayout" zoomScaleNormal="100" workbookViewId="0">
      <selection activeCell="N18" sqref="N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v>1471</v>
      </c>
      <c r="C2" s="3">
        <v>1527</v>
      </c>
      <c r="D2" s="3">
        <v>1529</v>
      </c>
      <c r="E2" s="3">
        <v>1525</v>
      </c>
      <c r="F2" s="3">
        <v>1517</v>
      </c>
      <c r="G2" s="3">
        <v>1475</v>
      </c>
      <c r="H2" s="3">
        <v>1466</v>
      </c>
      <c r="I2" s="3">
        <f>[8]Sheet1!$S$73</f>
        <v>1453</v>
      </c>
      <c r="J2" s="3">
        <f>[9]Sheet1!$S$73</f>
        <v>1425</v>
      </c>
      <c r="K2" s="3">
        <f>[10]Sheet1!$S$73</f>
        <v>1438</v>
      </c>
      <c r="L2" s="3">
        <f>[11]Sheet1!$S$73</f>
        <v>1456</v>
      </c>
      <c r="M2" s="3">
        <f>[12]Sheet1!$S$73</f>
        <v>1432</v>
      </c>
    </row>
    <row r="3" spans="1:13" x14ac:dyDescent="0.25">
      <c r="A3" s="2" t="s">
        <v>0</v>
      </c>
      <c r="B3" s="3">
        <v>1315</v>
      </c>
      <c r="C3" s="3">
        <v>1341</v>
      </c>
      <c r="D3" s="3">
        <v>1336</v>
      </c>
      <c r="E3" s="3">
        <v>1327</v>
      </c>
      <c r="F3" s="3">
        <v>1318</v>
      </c>
      <c r="G3" s="3">
        <v>1297</v>
      </c>
      <c r="H3" s="3">
        <v>1281</v>
      </c>
      <c r="I3" s="3">
        <f>'[51]12th Circuit Summary 02.18'!$B$7</f>
        <v>1254</v>
      </c>
      <c r="J3" s="3">
        <f>'[52]12th Circuit Summary 03.18'!$B$7</f>
        <v>1224</v>
      </c>
      <c r="K3" s="3">
        <f>'[51]12th Circuit Summary 04.18'!$B$7</f>
        <v>1230</v>
      </c>
      <c r="L3" s="3">
        <f>'[51]12th Circuit Summary 05.18'!$B$7</f>
        <v>1240</v>
      </c>
      <c r="M3" s="3">
        <f>'[52]12th Circuit Summary 06.18'!$B$7</f>
        <v>1215</v>
      </c>
    </row>
    <row r="4" spans="1:13" x14ac:dyDescent="0.25">
      <c r="A4" s="2" t="s">
        <v>1</v>
      </c>
      <c r="B4" s="3">
        <v>1039</v>
      </c>
      <c r="C4" s="3">
        <v>1081</v>
      </c>
      <c r="D4" s="3">
        <v>1075</v>
      </c>
      <c r="E4" s="3">
        <v>1072</v>
      </c>
      <c r="F4" s="3">
        <v>1066</v>
      </c>
      <c r="G4" s="3">
        <v>1074</v>
      </c>
      <c r="H4" s="3">
        <v>1055</v>
      </c>
      <c r="I4" s="3">
        <f>'[51]12th Circuit Summary 02.18'!$B$16</f>
        <v>1028</v>
      </c>
      <c r="J4" s="3">
        <f>'[52]12th Circuit Summary 03.18'!$B$16</f>
        <v>1027</v>
      </c>
      <c r="K4" s="3">
        <f>'[51]12th Circuit Summary 04.18'!$B$16</f>
        <v>1022</v>
      </c>
      <c r="L4" s="3">
        <f>'[51]12th Circuit Summary 05.18'!$B$16</f>
        <v>1048</v>
      </c>
      <c r="M4" s="3">
        <f>'[52]12th Circuit Summary 06.18'!$B$16</f>
        <v>1038</v>
      </c>
    </row>
    <row r="5" spans="1:13" x14ac:dyDescent="0.25">
      <c r="A5" s="2" t="s">
        <v>6</v>
      </c>
      <c r="B5" s="3">
        <v>275</v>
      </c>
      <c r="C5" s="3">
        <v>259</v>
      </c>
      <c r="D5" s="3">
        <v>260</v>
      </c>
      <c r="E5" s="3">
        <v>254</v>
      </c>
      <c r="F5" s="3">
        <v>251</v>
      </c>
      <c r="G5" s="3">
        <v>222</v>
      </c>
      <c r="H5" s="3">
        <v>225</v>
      </c>
      <c r="I5" s="3">
        <f>'[51]12th Circuit Summary 02.18'!$B$9</f>
        <v>222</v>
      </c>
      <c r="J5" s="3">
        <f>'[52]12th Circuit Summary 03.18'!$B$9</f>
        <v>196</v>
      </c>
      <c r="K5" s="3">
        <f>'[51]12th Circuit Summary 04.18'!$B$9</f>
        <v>208</v>
      </c>
      <c r="L5" s="3">
        <f>'[51]12th Circuit Summary 05.18'!$B$9</f>
        <v>192</v>
      </c>
      <c r="M5" s="3">
        <f>'[52]12th Circuit Summary 06.18'!$B$9</f>
        <v>176</v>
      </c>
    </row>
    <row r="6" spans="1:13" x14ac:dyDescent="0.25">
      <c r="A6" s="2" t="s">
        <v>7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f t="shared" ref="I6:M6" si="0">I3-(I4+I5)</f>
        <v>4</v>
      </c>
      <c r="J6" s="3">
        <f t="shared" si="0"/>
        <v>1</v>
      </c>
      <c r="K6" s="3">
        <f t="shared" si="0"/>
        <v>0</v>
      </c>
      <c r="L6" s="3">
        <f t="shared" si="0"/>
        <v>0</v>
      </c>
      <c r="M6" s="3">
        <f t="shared" si="0"/>
        <v>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534</v>
      </c>
      <c r="C9" s="3">
        <v>544</v>
      </c>
      <c r="D9" s="3">
        <v>517</v>
      </c>
      <c r="E9" s="3">
        <v>546</v>
      </c>
      <c r="F9" s="3">
        <v>524</v>
      </c>
      <c r="G9" s="3">
        <v>515</v>
      </c>
      <c r="H9" s="3">
        <v>523</v>
      </c>
      <c r="I9" s="3">
        <f>'[51]12th Circuit Summary 02.18'!$G$21</f>
        <v>536</v>
      </c>
      <c r="J9" s="3">
        <f>'[52]12th Circuit Summary 03.18'!$G$21</f>
        <v>530</v>
      </c>
      <c r="K9" s="3">
        <f>'[51]12th Circuit Summary 04.18'!$G$21</f>
        <v>537</v>
      </c>
      <c r="L9" s="3">
        <f>'[51]12th Circuit Summary 05.18'!$G$21</f>
        <v>541</v>
      </c>
      <c r="M9" s="3">
        <f>'[52]12th Circuit Summary 06.18'!$G$21</f>
        <v>548</v>
      </c>
    </row>
    <row r="10" spans="1:13" x14ac:dyDescent="0.25">
      <c r="A10" s="2" t="s">
        <v>58</v>
      </c>
      <c r="B10" s="3">
        <v>496</v>
      </c>
      <c r="C10" s="3">
        <v>507</v>
      </c>
      <c r="D10" s="3">
        <v>488</v>
      </c>
      <c r="E10" s="3">
        <v>517</v>
      </c>
      <c r="F10" s="3">
        <v>495</v>
      </c>
      <c r="G10" s="3">
        <v>487</v>
      </c>
      <c r="H10" s="3">
        <v>495</v>
      </c>
      <c r="I10" s="3">
        <f>'[51]12th Circuit Summary 02.18'!$G$16</f>
        <v>509</v>
      </c>
      <c r="J10" s="3">
        <f>'[52]12th Circuit Summary 03.18'!$G$16</f>
        <v>503</v>
      </c>
      <c r="K10" s="3">
        <f>'[51]12th Circuit Summary 04.18'!$G$16</f>
        <v>510</v>
      </c>
      <c r="L10" s="3">
        <f>'[51]12th Circuit Summary 05.18'!$G$16</f>
        <v>514</v>
      </c>
      <c r="M10" s="3">
        <f>'[52]12th Circuit Summary 06.18'!$G$16</f>
        <v>521</v>
      </c>
    </row>
    <row r="11" spans="1:13" x14ac:dyDescent="0.25">
      <c r="A11" s="2" t="s">
        <v>59</v>
      </c>
      <c r="B11" s="3">
        <v>408</v>
      </c>
      <c r="C11" s="3">
        <v>408</v>
      </c>
      <c r="D11" s="3">
        <v>404</v>
      </c>
      <c r="E11" s="3">
        <v>410</v>
      </c>
      <c r="F11" s="3">
        <v>414</v>
      </c>
      <c r="G11" s="3">
        <v>409</v>
      </c>
      <c r="H11" s="3">
        <v>417</v>
      </c>
      <c r="I11" s="3">
        <f>'[51]12th Circuit Summary 02.18'!$H$16</f>
        <v>412</v>
      </c>
      <c r="J11" s="3">
        <f>'[52]12th Circuit Summary 03.18'!$H$16</f>
        <v>421</v>
      </c>
      <c r="K11" s="3">
        <f>'[51]12th Circuit Summary 04.18'!$H$16</f>
        <v>419</v>
      </c>
      <c r="L11" s="3">
        <f>'[51]12th Circuit Summary 05.18'!$H$16</f>
        <v>425</v>
      </c>
      <c r="M11" s="3">
        <f>'[52]12th Circuit Summary 06.18'!$H$16</f>
        <v>419</v>
      </c>
    </row>
    <row r="12" spans="1:13" x14ac:dyDescent="0.25">
      <c r="A12" s="2" t="s">
        <v>60</v>
      </c>
      <c r="B12" s="3">
        <v>88</v>
      </c>
      <c r="C12" s="3">
        <v>99</v>
      </c>
      <c r="D12" s="3">
        <v>84</v>
      </c>
      <c r="E12" s="3">
        <v>107</v>
      </c>
      <c r="F12" s="3">
        <v>81</v>
      </c>
      <c r="G12" s="3">
        <v>78</v>
      </c>
      <c r="H12" s="3">
        <v>78</v>
      </c>
      <c r="I12" s="3">
        <f>'[51]12th Circuit Summary 02.18'!$G$17</f>
        <v>97</v>
      </c>
      <c r="J12" s="3">
        <f>'[52]12th Circuit Summary 03.18'!$G$17</f>
        <v>82</v>
      </c>
      <c r="K12" s="3">
        <f>'[51]12th Circuit Summary 04.18'!$G$17</f>
        <v>91</v>
      </c>
      <c r="L12" s="3">
        <f>'[51]12th Circuit Summary 05.18'!$G$17</f>
        <v>89</v>
      </c>
      <c r="M12" s="3">
        <f>'[52]12th Circuit Summary 06.18'!$G$17</f>
        <v>102</v>
      </c>
    </row>
    <row r="13" spans="1:13" x14ac:dyDescent="0.25">
      <c r="A13" s="2" t="s">
        <v>61</v>
      </c>
      <c r="B13">
        <v>21</v>
      </c>
      <c r="C13">
        <v>18</v>
      </c>
      <c r="D13">
        <v>22</v>
      </c>
      <c r="E13">
        <v>21</v>
      </c>
      <c r="F13">
        <v>27</v>
      </c>
      <c r="G13">
        <v>36</v>
      </c>
      <c r="H13">
        <v>34</v>
      </c>
      <c r="I13">
        <f>'[24]6+ Months Inactive by County'!$G$14</f>
        <v>32</v>
      </c>
      <c r="J13">
        <f>'[25]6+ Months Inactive by County'!$G$14</f>
        <v>31</v>
      </c>
      <c r="K13">
        <f>'[26]6+ Months Inactive by County'!$G$14</f>
        <v>33</v>
      </c>
      <c r="L13">
        <f>'[27]6+ Months Inactive by County'!$G$14</f>
        <v>31</v>
      </c>
      <c r="M13">
        <f>'[28]6+ Months Inactive by County'!$G$14</f>
        <v>27</v>
      </c>
    </row>
    <row r="14" spans="1:13" x14ac:dyDescent="0.25">
      <c r="A14" s="2" t="s">
        <v>3</v>
      </c>
      <c r="B14" s="3">
        <v>38</v>
      </c>
      <c r="C14" s="3">
        <v>37</v>
      </c>
      <c r="D14" s="3">
        <v>29</v>
      </c>
      <c r="E14" s="3">
        <v>29</v>
      </c>
      <c r="F14" s="3">
        <v>29</v>
      </c>
      <c r="G14" s="3">
        <v>28</v>
      </c>
      <c r="H14" s="3">
        <v>28</v>
      </c>
      <c r="I14" s="3">
        <f>'[51]12th Circuit Summary 02.18'!$H$18</f>
        <v>27</v>
      </c>
      <c r="J14" s="3">
        <f>'[52]12th Circuit Summary 03.18'!$H$18</f>
        <v>27</v>
      </c>
      <c r="K14" s="3">
        <f>'[51]12th Circuit Summary 04.18'!$H$18</f>
        <v>27</v>
      </c>
      <c r="L14" s="3">
        <f>'[51]12th Circuit Summary 05.18'!$H$18</f>
        <v>27</v>
      </c>
      <c r="M14" s="3">
        <f>'[52]12th Circuit Summary 06.18'!$H$18</f>
        <v>27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4</v>
      </c>
      <c r="C17" s="3">
        <v>21</v>
      </c>
      <c r="D17" s="3">
        <v>0</v>
      </c>
      <c r="E17" s="3">
        <v>23</v>
      </c>
      <c r="F17" s="3">
        <v>10</v>
      </c>
      <c r="G17" s="3">
        <v>0</v>
      </c>
      <c r="H17" s="3">
        <v>12</v>
      </c>
      <c r="I17" s="3">
        <f>'[51]12th Circuit Summary 02.18'!$H$19</f>
        <v>25</v>
      </c>
      <c r="J17" s="3">
        <f>'[52]12th Circuit Summary 03.18'!$H$19</f>
        <v>12</v>
      </c>
      <c r="K17" s="3">
        <f>'[51]12th Circuit Summary 04.18'!$H$19</f>
        <v>7</v>
      </c>
      <c r="L17" s="3">
        <f>'[51]12th Circuit Summary 05.18'!$H$19</f>
        <v>8</v>
      </c>
      <c r="M17" s="3">
        <f>'[52]12th Circuit Summary 06.18'!$H$19</f>
        <v>13</v>
      </c>
    </row>
    <row r="18" spans="1:13" x14ac:dyDescent="0.25">
      <c r="A18" s="2" t="s">
        <v>5</v>
      </c>
      <c r="B18" s="3">
        <v>12</v>
      </c>
      <c r="C18" s="3">
        <v>15</v>
      </c>
      <c r="D18" s="3">
        <v>7</v>
      </c>
      <c r="E18" s="3">
        <v>19</v>
      </c>
      <c r="F18" s="3">
        <v>6</v>
      </c>
      <c r="G18" s="3">
        <v>4</v>
      </c>
      <c r="H18" s="3">
        <v>11</v>
      </c>
      <c r="I18" s="3">
        <f>'[51]12th Circuit Summary 02.18'!$H$20</f>
        <v>18</v>
      </c>
      <c r="J18" s="3">
        <f>'[52]12th Circuit Summary 03.18'!$H$20</f>
        <v>0</v>
      </c>
      <c r="K18" s="3">
        <f>'[51]12th Circuit Summary 04.18'!$H$20</f>
        <v>4</v>
      </c>
      <c r="L18" s="3">
        <f>'[51]12th Circuit Summary 05.18'!$H$20</f>
        <v>6</v>
      </c>
      <c r="M18" s="3">
        <f>'[52]12th Circuit Summary 06.18'!$H$20</f>
        <v>12</v>
      </c>
    </row>
  </sheetData>
  <pageMargins left="0.25" right="0.25" top="0.75" bottom="0.75" header="0.3" footer="0.3"/>
  <pageSetup scale="91" orientation="landscape" r:id="rId1"/>
  <headerFooter>
    <oddHeader>&amp;C&amp;"-,Bold"Circuit 12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47</v>
      </c>
      <c r="N2" s="17" t="str">
        <f>'Statewide Charts FY 17-18'!N2</f>
        <v>June 2018</v>
      </c>
    </row>
    <row r="24" spans="2:14" x14ac:dyDescent="0.25">
      <c r="B24" s="2" t="str">
        <f>B2</f>
        <v>Circuit 12</v>
      </c>
      <c r="N24" s="17" t="str">
        <f>'Statewide Charts FY 17-18'!N2</f>
        <v>June 2018</v>
      </c>
    </row>
    <row r="46" spans="2:14" x14ac:dyDescent="0.25">
      <c r="B46" s="2" t="str">
        <f>B2</f>
        <v>Circuit 12</v>
      </c>
      <c r="N46" s="17" t="str">
        <f>'Statewide Charts FY 17-18'!N2</f>
        <v>June 2018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18"/>
  <sheetViews>
    <sheetView view="pageLayout" zoomScaleNormal="100" workbookViewId="0">
      <selection activeCell="N18" sqref="N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  <col min="14" max="14" width="7.140625" customWidth="1"/>
  </cols>
  <sheetData>
    <row r="1" spans="1:14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  <c r="N1" s="1"/>
    </row>
    <row r="2" spans="1:14" x14ac:dyDescent="0.25">
      <c r="A2" s="2" t="s">
        <v>31</v>
      </c>
      <c r="B2" s="3">
        <v>3594</v>
      </c>
      <c r="C2" s="3">
        <v>3640</v>
      </c>
      <c r="D2" s="3">
        <v>3569</v>
      </c>
      <c r="E2" s="3">
        <v>3538</v>
      </c>
      <c r="F2" s="3">
        <v>3570</v>
      </c>
      <c r="G2" s="3">
        <v>3547</v>
      </c>
      <c r="H2" s="3">
        <v>3503</v>
      </c>
      <c r="I2" s="3">
        <f>[8]Sheet1!$S$76</f>
        <v>3468</v>
      </c>
      <c r="J2" s="3">
        <f>[9]Sheet1!$S$76</f>
        <v>3458</v>
      </c>
      <c r="K2" s="3">
        <f>[10]Sheet1!$S$76</f>
        <v>3427</v>
      </c>
      <c r="L2" s="3">
        <f>[11]Sheet1!$S$76</f>
        <v>3360</v>
      </c>
      <c r="M2" s="3">
        <f>[12]Sheet1!$S$76</f>
        <v>3319</v>
      </c>
      <c r="N2" s="3"/>
    </row>
    <row r="3" spans="1:14" x14ac:dyDescent="0.25">
      <c r="A3" s="2" t="s">
        <v>0</v>
      </c>
      <c r="B3" s="3">
        <v>2060</v>
      </c>
      <c r="C3" s="3">
        <v>2093</v>
      </c>
      <c r="D3" s="3">
        <v>2140</v>
      </c>
      <c r="E3" s="3">
        <v>2187</v>
      </c>
      <c r="F3" s="3">
        <v>2208</v>
      </c>
      <c r="G3" s="3">
        <v>2255</v>
      </c>
      <c r="H3" s="3">
        <v>2216</v>
      </c>
      <c r="I3" s="3">
        <f>'[53]13th Circuit 02.18'!$B$7</f>
        <v>2208</v>
      </c>
      <c r="J3" s="3">
        <f>'[54]13th Circuit 03.18'!$B$7</f>
        <v>2213</v>
      </c>
      <c r="K3" s="3">
        <f>'[53]13th Circuit 04.18'!$B$7</f>
        <v>2179</v>
      </c>
      <c r="L3" s="3">
        <f>'[53]13th Circuit 05.18'!$B$7</f>
        <v>2180</v>
      </c>
      <c r="M3" s="3">
        <f>'[54]13th Circuit 06.18'!$B$7</f>
        <v>2195</v>
      </c>
      <c r="N3" s="3"/>
    </row>
    <row r="4" spans="1:14" x14ac:dyDescent="0.25">
      <c r="A4" s="2" t="s">
        <v>1</v>
      </c>
      <c r="B4" s="3">
        <v>1390</v>
      </c>
      <c r="C4" s="3">
        <v>1454</v>
      </c>
      <c r="D4" s="3">
        <v>1455</v>
      </c>
      <c r="E4" s="3">
        <v>1489</v>
      </c>
      <c r="F4" s="3">
        <v>1453</v>
      </c>
      <c r="G4" s="3">
        <v>1470</v>
      </c>
      <c r="H4" s="3">
        <v>1508</v>
      </c>
      <c r="I4" s="3">
        <f>'[53]13th Circuit 02.18'!$B$16</f>
        <v>1519</v>
      </c>
      <c r="J4" s="3">
        <f>'[54]13th Circuit 03.18'!$B$16</f>
        <v>1485</v>
      </c>
      <c r="K4" s="3">
        <f>'[53]13th Circuit 04.18'!$B$16</f>
        <v>1428</v>
      </c>
      <c r="L4" s="3">
        <f>'[53]13th Circuit 05.18'!$B$16</f>
        <v>1397</v>
      </c>
      <c r="M4" s="3">
        <f>'[54]13th Circuit 06.18'!$B$16</f>
        <v>1391</v>
      </c>
      <c r="N4" s="3"/>
    </row>
    <row r="5" spans="1:14" x14ac:dyDescent="0.25">
      <c r="A5" s="2" t="s">
        <v>6</v>
      </c>
      <c r="B5" s="3">
        <v>657</v>
      </c>
      <c r="C5" s="3">
        <v>622</v>
      </c>
      <c r="D5" s="3">
        <v>676</v>
      </c>
      <c r="E5" s="3">
        <v>688</v>
      </c>
      <c r="F5" s="3">
        <v>734</v>
      </c>
      <c r="G5" s="3">
        <v>764</v>
      </c>
      <c r="H5" s="3">
        <v>690</v>
      </c>
      <c r="I5" s="3">
        <f>'[53]13th Circuit 02.18'!$B$9</f>
        <v>664</v>
      </c>
      <c r="J5" s="3">
        <f>'[54]13th Circuit 03.18'!$B$9</f>
        <v>715</v>
      </c>
      <c r="K5" s="3">
        <f>'[53]13th Circuit 04.18'!$B$9</f>
        <v>728</v>
      </c>
      <c r="L5" s="3">
        <f>'[53]13th Circuit 05.18'!$B$9</f>
        <v>748</v>
      </c>
      <c r="M5" s="3">
        <f>'[54]13th Circuit 06.18'!$B$9</f>
        <v>784</v>
      </c>
      <c r="N5" s="3"/>
    </row>
    <row r="6" spans="1:14" x14ac:dyDescent="0.25">
      <c r="A6" s="2" t="s">
        <v>7</v>
      </c>
      <c r="B6" s="3">
        <v>13</v>
      </c>
      <c r="C6" s="3">
        <v>17</v>
      </c>
      <c r="D6" s="3">
        <v>9</v>
      </c>
      <c r="E6" s="3">
        <v>10</v>
      </c>
      <c r="F6" s="3">
        <v>21</v>
      </c>
      <c r="G6" s="3">
        <v>21</v>
      </c>
      <c r="H6" s="3">
        <v>18</v>
      </c>
      <c r="I6" s="3">
        <f t="shared" ref="I6:M6" si="0">I3-(I4+I5)</f>
        <v>25</v>
      </c>
      <c r="J6" s="3">
        <f t="shared" si="0"/>
        <v>13</v>
      </c>
      <c r="K6" s="3">
        <f t="shared" si="0"/>
        <v>23</v>
      </c>
      <c r="L6" s="3">
        <f t="shared" si="0"/>
        <v>35</v>
      </c>
      <c r="M6" s="3">
        <f t="shared" si="0"/>
        <v>20</v>
      </c>
      <c r="N6" s="3"/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  <c r="N8" s="1"/>
    </row>
    <row r="9" spans="1:14" x14ac:dyDescent="0.25">
      <c r="A9" s="2" t="s">
        <v>2</v>
      </c>
      <c r="B9" s="3">
        <v>790</v>
      </c>
      <c r="C9" s="3">
        <v>784</v>
      </c>
      <c r="D9" s="3">
        <v>774</v>
      </c>
      <c r="E9" s="3">
        <v>797</v>
      </c>
      <c r="F9" s="3">
        <v>800</v>
      </c>
      <c r="G9" s="3">
        <v>789</v>
      </c>
      <c r="H9" s="3">
        <v>778</v>
      </c>
      <c r="I9" s="3">
        <f>'[53]13th Circuit 02.18'!$G$21</f>
        <v>775</v>
      </c>
      <c r="J9" s="3">
        <f>'[54]13th Circuit 03.18'!$G$21</f>
        <v>775</v>
      </c>
      <c r="K9" s="3">
        <f>'[53]13th Circuit 04.18'!$G$21</f>
        <v>770</v>
      </c>
      <c r="L9" s="3">
        <f>'[53]13th Circuit 05.18'!$G$21</f>
        <v>767</v>
      </c>
      <c r="M9" s="3">
        <f>'[54]13th Circuit 06.18'!$G$21</f>
        <v>772</v>
      </c>
      <c r="N9" s="3"/>
    </row>
    <row r="10" spans="1:14" x14ac:dyDescent="0.25">
      <c r="A10" s="2" t="s">
        <v>58</v>
      </c>
      <c r="B10" s="3">
        <v>722</v>
      </c>
      <c r="C10" s="3">
        <v>715</v>
      </c>
      <c r="D10" s="3">
        <v>704</v>
      </c>
      <c r="E10" s="3">
        <v>725</v>
      </c>
      <c r="F10" s="3">
        <v>727</v>
      </c>
      <c r="G10" s="3">
        <v>712</v>
      </c>
      <c r="H10" s="3">
        <v>702</v>
      </c>
      <c r="I10" s="3">
        <f>'[53]13th Circuit 02.18'!$G$16</f>
        <v>703</v>
      </c>
      <c r="J10" s="3">
        <f>'[54]13th Circuit 03.18'!$G$16</f>
        <v>699</v>
      </c>
      <c r="K10" s="3">
        <f>'[53]13th Circuit 04.18'!$G$16</f>
        <v>694</v>
      </c>
      <c r="L10" s="3">
        <f>'[53]13th Circuit 05.18'!$G$16</f>
        <v>692</v>
      </c>
      <c r="M10" s="3">
        <f>'[54]13th Circuit 06.18'!$G$16</f>
        <v>694</v>
      </c>
      <c r="N10" s="3"/>
    </row>
    <row r="11" spans="1:14" x14ac:dyDescent="0.25">
      <c r="A11" s="2" t="s">
        <v>59</v>
      </c>
      <c r="B11" s="3">
        <v>537</v>
      </c>
      <c r="C11" s="3">
        <v>554</v>
      </c>
      <c r="D11" s="3">
        <v>544</v>
      </c>
      <c r="E11" s="3">
        <v>547</v>
      </c>
      <c r="F11" s="3">
        <v>533</v>
      </c>
      <c r="G11" s="3">
        <v>540</v>
      </c>
      <c r="H11" s="3">
        <v>544</v>
      </c>
      <c r="I11" s="3">
        <f>'[53]13th Circuit 02.18'!$H$16</f>
        <v>547</v>
      </c>
      <c r="J11" s="3">
        <f>'[54]13th Circuit 03.18'!$H$16</f>
        <v>549</v>
      </c>
      <c r="K11" s="3">
        <f>'[53]13th Circuit 04.18'!$H$16</f>
        <v>541</v>
      </c>
      <c r="L11" s="3">
        <f>'[53]13th Circuit 05.18'!$H$16</f>
        <v>534</v>
      </c>
      <c r="M11" s="3">
        <f>'[54]13th Circuit 06.18'!$H$16</f>
        <v>531</v>
      </c>
      <c r="N11" s="3"/>
    </row>
    <row r="12" spans="1:14" x14ac:dyDescent="0.25">
      <c r="A12" s="2" t="s">
        <v>60</v>
      </c>
      <c r="B12" s="3">
        <v>185</v>
      </c>
      <c r="C12" s="3">
        <v>161</v>
      </c>
      <c r="D12" s="3">
        <v>160</v>
      </c>
      <c r="E12" s="3">
        <v>178</v>
      </c>
      <c r="F12" s="3">
        <v>194</v>
      </c>
      <c r="G12" s="3">
        <v>172</v>
      </c>
      <c r="H12" s="3">
        <v>158</v>
      </c>
      <c r="I12" s="3">
        <f>'[53]13th Circuit 02.18'!$G$17</f>
        <v>156</v>
      </c>
      <c r="J12" s="3">
        <f>'[54]13th Circuit 03.18'!$G$17</f>
        <v>150</v>
      </c>
      <c r="K12" s="3">
        <f>'[53]13th Circuit 04.18'!$G$17</f>
        <v>153</v>
      </c>
      <c r="L12" s="3">
        <f>'[53]13th Circuit 05.18'!$G$17</f>
        <v>158</v>
      </c>
      <c r="M12" s="3">
        <f>'[54]13th Circuit 06.18'!$G$17</f>
        <v>163</v>
      </c>
      <c r="N12" s="3"/>
    </row>
    <row r="13" spans="1:14" x14ac:dyDescent="0.25">
      <c r="A13" s="2" t="s">
        <v>61</v>
      </c>
      <c r="B13" s="3">
        <v>56</v>
      </c>
      <c r="C13" s="3">
        <v>50</v>
      </c>
      <c r="D13" s="3">
        <v>58</v>
      </c>
      <c r="E13" s="3">
        <v>58</v>
      </c>
      <c r="F13" s="3">
        <v>49</v>
      </c>
      <c r="G13" s="3">
        <v>45</v>
      </c>
      <c r="H13" s="3">
        <v>51</v>
      </c>
      <c r="I13" s="3">
        <f>'[24]6+ Months Inactive by County'!$G$16</f>
        <v>45</v>
      </c>
      <c r="J13" s="3">
        <f>'[25]6+ Months Inactive by County'!$G$16</f>
        <v>38</v>
      </c>
      <c r="K13" s="3">
        <f>'[26]6+ Months Inactive by County'!$G$16</f>
        <v>42</v>
      </c>
      <c r="L13" s="3">
        <f>'[27]6+ Months Inactive by County'!$G$16</f>
        <v>32</v>
      </c>
      <c r="M13" s="3">
        <f>'[28]6+ Months Inactive by County'!$G$16</f>
        <v>29</v>
      </c>
      <c r="N13" s="3"/>
    </row>
    <row r="14" spans="1:14" x14ac:dyDescent="0.25">
      <c r="A14" s="2" t="s">
        <v>3</v>
      </c>
      <c r="B14" s="3">
        <v>68</v>
      </c>
      <c r="C14" s="3">
        <v>69</v>
      </c>
      <c r="D14" s="3">
        <v>70</v>
      </c>
      <c r="E14" s="3">
        <v>72</v>
      </c>
      <c r="F14" s="3">
        <v>73</v>
      </c>
      <c r="G14" s="3">
        <v>77</v>
      </c>
      <c r="H14" s="3">
        <v>76</v>
      </c>
      <c r="I14" s="3">
        <f>'[53]13th Circuit 02.18'!$H$18</f>
        <v>72</v>
      </c>
      <c r="J14" s="3">
        <f>'[54]13th Circuit 03.18'!$H$18</f>
        <v>76</v>
      </c>
      <c r="K14" s="3">
        <f>'[53]13th Circuit 04.18'!$H$18</f>
        <v>76</v>
      </c>
      <c r="L14" s="3">
        <f>'[53]13th Circuit 05.18'!$H$18</f>
        <v>75</v>
      </c>
      <c r="M14" s="3">
        <f>'[54]13th Circuit 06.18'!$H$18</f>
        <v>78</v>
      </c>
      <c r="N14" s="3"/>
    </row>
    <row r="16" spans="1:14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  <c r="N16" s="1"/>
    </row>
    <row r="17" spans="1:14" x14ac:dyDescent="0.25">
      <c r="A17" s="2" t="s">
        <v>4</v>
      </c>
      <c r="B17" s="3">
        <v>22</v>
      </c>
      <c r="C17" s="3">
        <v>14</v>
      </c>
      <c r="D17" s="3">
        <v>0</v>
      </c>
      <c r="E17" s="3">
        <v>28</v>
      </c>
      <c r="F17" s="3">
        <v>20</v>
      </c>
      <c r="G17" s="3">
        <v>3</v>
      </c>
      <c r="H17" s="3">
        <v>15</v>
      </c>
      <c r="I17" s="3">
        <f>'[53]13th Circuit 02.18'!$H$19</f>
        <v>20</v>
      </c>
      <c r="J17" s="3">
        <f>'[54]13th Circuit 03.18'!$H$19</f>
        <v>12</v>
      </c>
      <c r="K17" s="3">
        <f>'[53]13th Circuit 04.18'!$H$19</f>
        <v>12</v>
      </c>
      <c r="L17" s="3">
        <f>'[53]13th Circuit 05.18'!$H$19</f>
        <v>9</v>
      </c>
      <c r="M17" s="3">
        <f>'[54]13th Circuit 06.18'!$H$19</f>
        <v>22</v>
      </c>
      <c r="N17" s="3"/>
    </row>
    <row r="18" spans="1:14" x14ac:dyDescent="0.25">
      <c r="A18" s="2" t="s">
        <v>5</v>
      </c>
      <c r="B18" s="3">
        <v>23</v>
      </c>
      <c r="C18" s="3">
        <v>12</v>
      </c>
      <c r="D18" s="3">
        <v>10</v>
      </c>
      <c r="E18" s="3">
        <v>18</v>
      </c>
      <c r="F18" s="3">
        <v>18</v>
      </c>
      <c r="G18" s="3">
        <v>26</v>
      </c>
      <c r="H18" s="3">
        <v>23</v>
      </c>
      <c r="I18" s="3">
        <f>'[53]13th Circuit 02.18'!$H$20</f>
        <v>15</v>
      </c>
      <c r="J18" s="3">
        <f>'[54]13th Circuit 03.18'!$H$20</f>
        <v>16</v>
      </c>
      <c r="K18" s="3">
        <f>'[53]13th Circuit 04.18'!$H$20</f>
        <v>12</v>
      </c>
      <c r="L18" s="3">
        <f>'[53]13th Circuit 05.18'!$H$20</f>
        <v>20</v>
      </c>
      <c r="M18" s="3">
        <f>'[54]13th Circuit 06.18'!$H$20</f>
        <v>24</v>
      </c>
      <c r="N18" s="3"/>
    </row>
  </sheetData>
  <pageMargins left="0.25" right="0.25" top="0.75" bottom="0.75" header="0.3" footer="0.3"/>
  <pageSetup scale="91" orientation="landscape" r:id="rId1"/>
  <headerFooter>
    <oddHeader>&amp;C&amp;"-,Bold"Circuit 13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x14ac:dyDescent="0.25">
      <c r="B2" s="2" t="s">
        <v>50</v>
      </c>
      <c r="N2" s="17" t="str">
        <f>'Statewide Charts FY 17-18'!N2</f>
        <v>June 2018</v>
      </c>
    </row>
    <row r="24" spans="2:14" x14ac:dyDescent="0.25">
      <c r="B24" s="2" t="str">
        <f>B2</f>
        <v>Circuit 13</v>
      </c>
      <c r="N24" s="17" t="str">
        <f>'Statewide Charts FY 17-18'!N2</f>
        <v>June 2018</v>
      </c>
    </row>
    <row r="46" spans="2:14" x14ac:dyDescent="0.25">
      <c r="B46" s="2" t="str">
        <f>B2</f>
        <v>Circuit 13</v>
      </c>
      <c r="N46" s="17" t="str">
        <f>'Statewide Charts FY 17-18'!N2</f>
        <v>June 2018</v>
      </c>
    </row>
    <row r="47" spans="2:14" x14ac:dyDescent="0.25">
      <c r="B47" s="2"/>
    </row>
  </sheetData>
  <mergeCells count="1">
    <mergeCell ref="B1:O1"/>
  </mergeCells>
  <pageMargins left="0.6" right="0.25" top="0.25" bottom="0.35" header="0" footer="0"/>
  <pageSetup scale="76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N18"/>
  <sheetViews>
    <sheetView view="pageLayout" zoomScaleNormal="100" workbookViewId="0">
      <selection activeCell="N18" sqref="N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4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4" x14ac:dyDescent="0.25">
      <c r="A2" s="2" t="s">
        <v>31</v>
      </c>
      <c r="B2" s="18">
        <v>696</v>
      </c>
      <c r="C2" s="18">
        <v>688</v>
      </c>
      <c r="D2" s="18">
        <v>734</v>
      </c>
      <c r="E2" s="18">
        <v>738</v>
      </c>
      <c r="F2" s="18">
        <v>721</v>
      </c>
      <c r="G2" s="18">
        <v>715</v>
      </c>
      <c r="H2" s="18">
        <v>717</v>
      </c>
      <c r="I2" s="18">
        <f>[8]Sheet1!$S$84</f>
        <v>721</v>
      </c>
      <c r="J2" s="18">
        <f>[9]Sheet1!$S$84</f>
        <v>739</v>
      </c>
      <c r="K2" s="18">
        <f>[10]Sheet1!$S$84</f>
        <v>740</v>
      </c>
      <c r="L2" s="18">
        <f>[11]Sheet1!$S$84</f>
        <v>724</v>
      </c>
      <c r="M2" s="18">
        <f>[12]Sheet1!$S$84</f>
        <v>705</v>
      </c>
    </row>
    <row r="3" spans="1:14" x14ac:dyDescent="0.25">
      <c r="A3" s="2" t="s">
        <v>0</v>
      </c>
      <c r="B3" s="3">
        <v>681</v>
      </c>
      <c r="C3" s="3">
        <v>700</v>
      </c>
      <c r="D3" s="3">
        <v>723</v>
      </c>
      <c r="E3" s="3">
        <v>714</v>
      </c>
      <c r="F3" s="3">
        <v>719</v>
      </c>
      <c r="G3" s="3">
        <v>701</v>
      </c>
      <c r="H3" s="3">
        <v>712</v>
      </c>
      <c r="I3" s="3">
        <f>'[55]14th Circuit Summary 02.18'!$B$7</f>
        <v>718</v>
      </c>
      <c r="J3" s="3">
        <f>'[56]14th Circuit Summary 03.18'!$B$7</f>
        <v>744</v>
      </c>
      <c r="K3" s="3">
        <f>'[55]14th Circuit Summary 04.18'!$B$7</f>
        <v>736</v>
      </c>
      <c r="L3" s="3">
        <f>'[55]14th Circuit Summary 05.18'!$B$7</f>
        <v>734</v>
      </c>
      <c r="M3" s="3">
        <f>'[56]14th Circuit Summary 06.18'!$B$7</f>
        <v>720</v>
      </c>
    </row>
    <row r="4" spans="1:14" x14ac:dyDescent="0.25">
      <c r="A4" s="2" t="s">
        <v>1</v>
      </c>
      <c r="B4" s="3">
        <v>554</v>
      </c>
      <c r="C4" s="3">
        <v>562</v>
      </c>
      <c r="D4" s="3">
        <v>563</v>
      </c>
      <c r="E4" s="3">
        <v>570</v>
      </c>
      <c r="F4" s="3">
        <v>577</v>
      </c>
      <c r="G4" s="3">
        <v>563</v>
      </c>
      <c r="H4" s="3">
        <v>567</v>
      </c>
      <c r="I4" s="3">
        <f>'[55]14th Circuit Summary 02.18'!$B$16</f>
        <v>567</v>
      </c>
      <c r="J4" s="3">
        <f>'[56]14th Circuit Summary 03.18'!$B$16</f>
        <v>576</v>
      </c>
      <c r="K4" s="3">
        <f>'[55]14th Circuit Summary 04.18'!$B$16</f>
        <v>584</v>
      </c>
      <c r="L4" s="3">
        <f>'[55]14th Circuit Summary 05.18'!$B$16</f>
        <v>578</v>
      </c>
      <c r="M4" s="3">
        <f>'[56]14th Circuit Summary 06.18'!$B$16</f>
        <v>573</v>
      </c>
    </row>
    <row r="5" spans="1:14" x14ac:dyDescent="0.25">
      <c r="A5" s="2" t="s">
        <v>6</v>
      </c>
      <c r="B5" s="3">
        <v>127</v>
      </c>
      <c r="C5" s="3">
        <v>138</v>
      </c>
      <c r="D5" s="3">
        <v>155</v>
      </c>
      <c r="E5" s="3">
        <v>143</v>
      </c>
      <c r="F5" s="3">
        <v>139</v>
      </c>
      <c r="G5" s="3">
        <v>136</v>
      </c>
      <c r="H5" s="3">
        <v>143</v>
      </c>
      <c r="I5" s="3">
        <f>'[55]14th Circuit Summary 02.18'!$B$9</f>
        <v>151</v>
      </c>
      <c r="J5" s="3">
        <f>'[56]14th Circuit Summary 03.18'!$B$9</f>
        <v>157</v>
      </c>
      <c r="K5" s="3">
        <f>'[55]14th Circuit Summary 04.18'!$B$9</f>
        <v>147</v>
      </c>
      <c r="L5" s="3">
        <f>'[55]14th Circuit Summary 05.18'!$B$9</f>
        <v>151</v>
      </c>
      <c r="M5" s="3">
        <f>'[56]14th Circuit Summary 06.18'!$B$9</f>
        <v>146</v>
      </c>
    </row>
    <row r="6" spans="1:14" x14ac:dyDescent="0.25">
      <c r="A6" s="2" t="s">
        <v>7</v>
      </c>
      <c r="B6" s="3">
        <v>0</v>
      </c>
      <c r="C6" s="3">
        <v>0</v>
      </c>
      <c r="D6" s="3">
        <v>5</v>
      </c>
      <c r="E6" s="3">
        <v>1</v>
      </c>
      <c r="F6" s="3">
        <v>3</v>
      </c>
      <c r="G6" s="3">
        <v>2</v>
      </c>
      <c r="H6" s="3">
        <v>2</v>
      </c>
      <c r="I6" s="3">
        <f t="shared" ref="I6:M6" si="0">I3-(I4+I5)</f>
        <v>0</v>
      </c>
      <c r="J6" s="3">
        <f t="shared" si="0"/>
        <v>11</v>
      </c>
      <c r="K6" s="3">
        <f t="shared" si="0"/>
        <v>5</v>
      </c>
      <c r="L6" s="3">
        <f t="shared" si="0"/>
        <v>5</v>
      </c>
      <c r="M6" s="3">
        <f t="shared" si="0"/>
        <v>1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4" x14ac:dyDescent="0.25">
      <c r="A9" s="2" t="s">
        <v>2</v>
      </c>
      <c r="B9" s="3">
        <v>322</v>
      </c>
      <c r="C9" s="3">
        <v>323</v>
      </c>
      <c r="D9" s="3">
        <v>332</v>
      </c>
      <c r="E9" s="3">
        <v>330</v>
      </c>
      <c r="F9" s="3">
        <v>322</v>
      </c>
      <c r="G9" s="3">
        <v>320</v>
      </c>
      <c r="H9" s="3">
        <v>316</v>
      </c>
      <c r="I9" s="3">
        <f>'[55]14th Circuit Summary 02.18'!$G$21</f>
        <v>308</v>
      </c>
      <c r="J9" s="3">
        <f>'[56]14th Circuit Summary 03.18'!$G$21</f>
        <v>308</v>
      </c>
      <c r="K9" s="3">
        <f>'[55]14th Circuit Summary 04.18'!$G$21</f>
        <v>307</v>
      </c>
      <c r="L9" s="3">
        <f>'[55]14th Circuit Summary 05.18'!$G$21</f>
        <v>304</v>
      </c>
      <c r="M9" s="3">
        <f>'[56]14th Circuit Summary 06.18'!$G$21</f>
        <v>308</v>
      </c>
    </row>
    <row r="10" spans="1:14" x14ac:dyDescent="0.25">
      <c r="A10" s="2" t="s">
        <v>58</v>
      </c>
      <c r="B10" s="3">
        <v>308</v>
      </c>
      <c r="C10" s="3">
        <v>309</v>
      </c>
      <c r="D10" s="3">
        <v>318</v>
      </c>
      <c r="E10" s="3">
        <v>314</v>
      </c>
      <c r="F10" s="3">
        <v>306</v>
      </c>
      <c r="G10" s="3">
        <v>303</v>
      </c>
      <c r="H10" s="3">
        <v>299</v>
      </c>
      <c r="I10" s="3">
        <f>'[55]14th Circuit Summary 02.18'!$G$16</f>
        <v>291</v>
      </c>
      <c r="J10" s="3">
        <f>'[56]14th Circuit Summary 03.18'!$G$16</f>
        <v>291</v>
      </c>
      <c r="K10" s="3">
        <f>'[55]14th Circuit Summary 04.18'!$G$16</f>
        <v>290</v>
      </c>
      <c r="L10" s="3">
        <f>'[55]14th Circuit Summary 05.18'!$G$16</f>
        <v>286</v>
      </c>
      <c r="M10" s="3">
        <f>'[56]14th Circuit Summary 06.18'!$G$16</f>
        <v>290</v>
      </c>
    </row>
    <row r="11" spans="1:14" x14ac:dyDescent="0.25">
      <c r="A11" s="2" t="s">
        <v>59</v>
      </c>
      <c r="B11" s="3">
        <v>230</v>
      </c>
      <c r="C11" s="3">
        <v>225</v>
      </c>
      <c r="D11" s="3">
        <v>222</v>
      </c>
      <c r="E11" s="3">
        <v>220</v>
      </c>
      <c r="F11" s="3">
        <v>221</v>
      </c>
      <c r="G11" s="3">
        <v>220</v>
      </c>
      <c r="H11" s="3">
        <v>221</v>
      </c>
      <c r="I11" s="3">
        <f>'[55]14th Circuit Summary 02.18'!$H$16</f>
        <v>223</v>
      </c>
      <c r="J11" s="3">
        <f>'[56]14th Circuit Summary 03.18'!$H$16</f>
        <v>218</v>
      </c>
      <c r="K11" s="3">
        <f>'[55]14th Circuit Summary 04.18'!$H$16</f>
        <v>223</v>
      </c>
      <c r="L11" s="3">
        <f>'[55]14th Circuit Summary 05.18'!$H$16</f>
        <v>220</v>
      </c>
      <c r="M11" s="3">
        <f>'[56]14th Circuit Summary 06.18'!$H$16</f>
        <v>218</v>
      </c>
    </row>
    <row r="12" spans="1:14" x14ac:dyDescent="0.25">
      <c r="A12" s="2" t="s">
        <v>60</v>
      </c>
      <c r="B12" s="3">
        <v>78</v>
      </c>
      <c r="C12" s="3">
        <v>84</v>
      </c>
      <c r="D12" s="3">
        <v>96</v>
      </c>
      <c r="E12" s="3">
        <v>94</v>
      </c>
      <c r="F12" s="3">
        <v>85</v>
      </c>
      <c r="G12" s="3">
        <v>83</v>
      </c>
      <c r="H12" s="3">
        <v>78</v>
      </c>
      <c r="I12" s="3">
        <f>'[55]14th Circuit Summary 02.18'!$G$17</f>
        <v>68</v>
      </c>
      <c r="J12" s="3">
        <f>'[56]14th Circuit Summary 03.18'!$G$17</f>
        <v>73</v>
      </c>
      <c r="K12" s="3">
        <f>'[55]14th Circuit Summary 04.18'!$G$17</f>
        <v>67</v>
      </c>
      <c r="L12" s="3">
        <f>'[55]14th Circuit Summary 05.18'!$G$17</f>
        <v>66</v>
      </c>
      <c r="M12" s="3">
        <f>'[56]14th Circuit Summary 06.18'!$G$17</f>
        <v>72</v>
      </c>
    </row>
    <row r="13" spans="1:14" x14ac:dyDescent="0.25">
      <c r="A13" s="2" t="s">
        <v>61</v>
      </c>
      <c r="B13">
        <v>40</v>
      </c>
      <c r="C13">
        <v>40</v>
      </c>
      <c r="D13">
        <v>43</v>
      </c>
      <c r="E13">
        <v>39</v>
      </c>
      <c r="F13">
        <v>41</v>
      </c>
      <c r="G13">
        <v>34</v>
      </c>
      <c r="H13">
        <v>34</v>
      </c>
      <c r="I13">
        <f>'[24]6+ Months Inactive by County'!$G$23</f>
        <v>36</v>
      </c>
      <c r="J13">
        <f>'[25]6+ Months Inactive by County'!$G$23</f>
        <v>37</v>
      </c>
      <c r="K13">
        <f>'[26]6+ Months Inactive by County'!$G$23</f>
        <v>32</v>
      </c>
      <c r="L13">
        <f>'[27]6+ Months Inactive by County'!$G$23</f>
        <v>32</v>
      </c>
      <c r="M13">
        <f>'[28]6+ Months Inactive by County'!$G$23</f>
        <v>35</v>
      </c>
    </row>
    <row r="14" spans="1:14" x14ac:dyDescent="0.25">
      <c r="A14" s="2" t="s">
        <v>3</v>
      </c>
      <c r="B14" s="3">
        <v>14</v>
      </c>
      <c r="C14" s="3">
        <v>14</v>
      </c>
      <c r="D14" s="3">
        <v>14</v>
      </c>
      <c r="E14" s="3">
        <v>16</v>
      </c>
      <c r="F14" s="3">
        <v>16</v>
      </c>
      <c r="G14" s="3">
        <v>17</v>
      </c>
      <c r="H14" s="3">
        <v>17</v>
      </c>
      <c r="I14" s="3">
        <f>'[55]14th Circuit Summary 02.18'!$H$18</f>
        <v>17</v>
      </c>
      <c r="J14" s="3">
        <f>'[56]14th Circuit Summary 03.18'!$H$18</f>
        <v>17</v>
      </c>
      <c r="K14" s="3">
        <f>'[55]14th Circuit Summary 04.18'!$H$18</f>
        <v>17</v>
      </c>
      <c r="L14" s="3">
        <f>'[55]14th Circuit Summary 05.18'!$H$18</f>
        <v>18</v>
      </c>
      <c r="M14" s="3">
        <f>'[56]14th Circuit Summary 06.18'!$H$18</f>
        <v>18</v>
      </c>
    </row>
    <row r="16" spans="1:14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8</v>
      </c>
      <c r="C17" s="3">
        <v>3</v>
      </c>
      <c r="D17" s="3">
        <v>12</v>
      </c>
      <c r="E17" s="3">
        <v>0</v>
      </c>
      <c r="F17" s="3">
        <v>1</v>
      </c>
      <c r="G17" s="3">
        <v>2</v>
      </c>
      <c r="H17" s="3">
        <v>2</v>
      </c>
      <c r="I17" s="3">
        <f>'[55]14th Circuit Summary 02.18'!$H$19</f>
        <v>1</v>
      </c>
      <c r="J17" s="3">
        <f>'[56]14th Circuit Summary 03.18'!$H$19</f>
        <v>7</v>
      </c>
      <c r="K17" s="3">
        <f>'[55]14th Circuit Summary 04.18'!$H$19</f>
        <v>2</v>
      </c>
      <c r="L17" s="3">
        <f>'[55]14th Circuit Summary 05.18'!$H$19</f>
        <v>3</v>
      </c>
      <c r="M17" s="3">
        <f>'[56]14th Circuit Summary 06.18'!$H$19</f>
        <v>7</v>
      </c>
    </row>
    <row r="18" spans="1:13" x14ac:dyDescent="0.25">
      <c r="A18" s="2" t="s">
        <v>5</v>
      </c>
      <c r="B18" s="3">
        <v>2</v>
      </c>
      <c r="C18" s="3">
        <v>2</v>
      </c>
      <c r="D18" s="3">
        <v>3</v>
      </c>
      <c r="E18" s="3">
        <v>8</v>
      </c>
      <c r="F18" s="3">
        <v>6</v>
      </c>
      <c r="G18" s="3">
        <v>7</v>
      </c>
      <c r="H18" s="3">
        <v>8</v>
      </c>
      <c r="I18" s="3">
        <f>'[55]14th Circuit Summary 02.18'!$H$20</f>
        <v>7</v>
      </c>
      <c r="J18" s="3">
        <f>'[56]14th Circuit Summary 03.18'!$H$20</f>
        <v>4</v>
      </c>
      <c r="K18" s="3">
        <f>'[55]14th Circuit Summary 04.18'!$H$20</f>
        <v>6</v>
      </c>
      <c r="L18" s="3">
        <f>'[55]14th Circuit Summary 05.18'!$H$20</f>
        <v>3</v>
      </c>
      <c r="M18" s="3">
        <f>'[56]14th Circuit Summary 06.18'!$H$20</f>
        <v>4</v>
      </c>
    </row>
  </sheetData>
  <pageMargins left="0.25" right="0.25" top="0.75" bottom="0.75" header="0.3" footer="0.3"/>
  <pageSetup scale="91" orientation="landscape" r:id="rId1"/>
  <headerFooter>
    <oddHeader>&amp;C&amp;"-,Bold"Circuit 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8"/>
  <sheetViews>
    <sheetView showRuler="0" view="pageLayout" zoomScaleNormal="100" workbookViewId="0">
      <selection activeCell="A20" sqref="A20"/>
    </sheetView>
  </sheetViews>
  <sheetFormatPr defaultRowHeight="15" x14ac:dyDescent="0.25"/>
  <cols>
    <col min="1" max="1" width="42.7109375" customWidth="1"/>
    <col min="2" max="2" width="7" style="8" customWidth="1"/>
    <col min="3" max="13" width="8.42578125" style="8" customWidth="1"/>
  </cols>
  <sheetData>
    <row r="1" spans="1:14" x14ac:dyDescent="0.25">
      <c r="A1" s="2"/>
      <c r="B1" s="6">
        <v>42917</v>
      </c>
      <c r="C1" s="6">
        <v>42948</v>
      </c>
      <c r="D1" s="6">
        <v>42979</v>
      </c>
      <c r="E1" s="6">
        <v>43009</v>
      </c>
      <c r="F1" s="6">
        <v>43040</v>
      </c>
      <c r="G1" s="6">
        <v>43070</v>
      </c>
      <c r="H1" s="6">
        <v>43101</v>
      </c>
      <c r="I1" s="6">
        <v>43132</v>
      </c>
      <c r="J1" s="6">
        <v>43160</v>
      </c>
      <c r="K1" s="6">
        <v>43191</v>
      </c>
      <c r="L1" s="6">
        <v>43221</v>
      </c>
      <c r="M1" s="6">
        <v>43252</v>
      </c>
    </row>
    <row r="2" spans="1:14" x14ac:dyDescent="0.25">
      <c r="A2" s="2" t="s">
        <v>31</v>
      </c>
      <c r="B2" s="3">
        <f>'North Region Data FY 17-18'!B2+'Central Region Data FY 17-18'!B2+'South Region Data FY 17-18'!B2</f>
        <v>32431</v>
      </c>
      <c r="C2" s="3">
        <f>'North Region Data FY 17-18'!C2+'Central Region Data FY 17-18'!C2+'South Region Data FY 17-18'!C2</f>
        <v>32831</v>
      </c>
      <c r="D2" s="3">
        <f>'North Region Data FY 17-18'!D2+'Central Region Data FY 17-18'!D2+'South Region Data FY 17-18'!D2</f>
        <v>32759</v>
      </c>
      <c r="E2" s="3">
        <f>'North Region Data FY 17-18'!E2+'Central Region Data FY 17-18'!E2+'South Region Data FY 17-18'!E2</f>
        <v>32660</v>
      </c>
      <c r="F2" s="3">
        <f>'North Region Data FY 17-18'!F2+'Central Region Data FY 17-18'!F2+'South Region Data FY 17-18'!F2</f>
        <v>32396</v>
      </c>
      <c r="G2" s="3">
        <f>'North Region Data FY 17-18'!G2+'Central Region Data FY 17-18'!G2+'South Region Data FY 17-18'!G2</f>
        <v>32121</v>
      </c>
      <c r="H2" s="3">
        <f>'North Region Data FY 17-18'!H2+'Central Region Data FY 17-18'!H2+'South Region Data FY 17-18'!H2</f>
        <v>31942</v>
      </c>
      <c r="I2" s="3">
        <f>'North Region Data FY 17-18'!I2+'Central Region Data FY 17-18'!I2+'South Region Data FY 17-18'!I2</f>
        <v>31931</v>
      </c>
      <c r="J2" s="3">
        <f>'North Region Data FY 17-18'!J2+'Central Region Data FY 17-18'!J2+'South Region Data FY 17-18'!J2</f>
        <v>31986</v>
      </c>
      <c r="K2" s="3">
        <f>'North Region Data FY 17-18'!K2+'Central Region Data FY 17-18'!K2+'South Region Data FY 17-18'!K2</f>
        <v>31813</v>
      </c>
      <c r="L2" s="3">
        <f>'North Region Data FY 17-18'!L2+'Central Region Data FY 17-18'!L2+'South Region Data FY 17-18'!L2</f>
        <v>31857</v>
      </c>
      <c r="M2" s="3">
        <f>'North Region Data FY 17-18'!M2+'Central Region Data FY 17-18'!M2+'South Region Data FY 17-18'!M2</f>
        <v>31523</v>
      </c>
    </row>
    <row r="3" spans="1:14" x14ac:dyDescent="0.25">
      <c r="A3" s="2" t="s">
        <v>0</v>
      </c>
      <c r="B3" s="3">
        <f>'North Region Data FY 17-18'!B3+'Central Region Data FY 17-18'!B3+'South Region Data FY 17-18'!B3</f>
        <v>25423</v>
      </c>
      <c r="C3" s="3">
        <f>'North Region Data FY 17-18'!C3+'Central Region Data FY 17-18'!C3+'South Region Data FY 17-18'!C3</f>
        <v>25550</v>
      </c>
      <c r="D3" s="3">
        <f>'North Region Data FY 17-18'!D3+'Central Region Data FY 17-18'!D3+'South Region Data FY 17-18'!D3</f>
        <v>25590</v>
      </c>
      <c r="E3" s="3">
        <f>'North Region Data FY 17-18'!E3+'Central Region Data FY 17-18'!E3+'South Region Data FY 17-18'!E3</f>
        <v>25615</v>
      </c>
      <c r="F3" s="3">
        <f>'North Region Data FY 17-18'!F3+'Central Region Data FY 17-18'!F3+'South Region Data FY 17-18'!F3</f>
        <v>25232</v>
      </c>
      <c r="G3" s="3">
        <f>'North Region Data FY 17-18'!G3+'Central Region Data FY 17-18'!G3+'South Region Data FY 17-18'!G3</f>
        <v>25340</v>
      </c>
      <c r="H3" s="3">
        <f>'North Region Data FY 17-18'!H3+'Central Region Data FY 17-18'!H3+'South Region Data FY 17-18'!H3</f>
        <v>25280</v>
      </c>
      <c r="I3" s="3">
        <f>'North Region Data FY 17-18'!I3+'Central Region Data FY 17-18'!I3+'South Region Data FY 17-18'!I3</f>
        <v>25113</v>
      </c>
      <c r="J3" s="3">
        <f>'North Region Data FY 17-18'!J3+'Central Region Data FY 17-18'!J3+'South Region Data FY 17-18'!J3</f>
        <v>25093</v>
      </c>
      <c r="K3" s="3">
        <f>'North Region Data FY 17-18'!K3+'Central Region Data FY 17-18'!K3+'South Region Data FY 17-18'!K3</f>
        <v>25103</v>
      </c>
      <c r="L3" s="3">
        <f>'North Region Data FY 17-18'!L3+'Central Region Data FY 17-18'!L3+'South Region Data FY 17-18'!L3</f>
        <v>25277</v>
      </c>
      <c r="M3" s="3">
        <f>'North Region Data FY 17-18'!M3+'Central Region Data FY 17-18'!M3+'South Region Data FY 17-18'!M3</f>
        <v>25306</v>
      </c>
    </row>
    <row r="4" spans="1:14" x14ac:dyDescent="0.25">
      <c r="A4" s="2" t="s">
        <v>1</v>
      </c>
      <c r="B4" s="3">
        <f>'North Region Data FY 17-18'!B4+'Central Region Data FY 17-18'!B4+'South Region Data FY 17-18'!B4</f>
        <v>17513</v>
      </c>
      <c r="C4" s="3">
        <f>'North Region Data FY 17-18'!C4+'Central Region Data FY 17-18'!C4+'South Region Data FY 17-18'!C4</f>
        <v>17859</v>
      </c>
      <c r="D4" s="3">
        <f>'North Region Data FY 17-18'!D4+'Central Region Data FY 17-18'!D4+'South Region Data FY 17-18'!D4</f>
        <v>17658</v>
      </c>
      <c r="E4" s="3">
        <f>'North Region Data FY 17-18'!E4+'Central Region Data FY 17-18'!E4+'South Region Data FY 17-18'!E4</f>
        <v>17951</v>
      </c>
      <c r="F4" s="3">
        <f>'North Region Data FY 17-18'!F4+'Central Region Data FY 17-18'!F4+'South Region Data FY 17-18'!F4</f>
        <v>17768</v>
      </c>
      <c r="G4" s="3">
        <f>'North Region Data FY 17-18'!G4+'Central Region Data FY 17-18'!G4+'South Region Data FY 17-18'!G4</f>
        <v>17557</v>
      </c>
      <c r="H4" s="3">
        <f>'North Region Data FY 17-18'!H4+'Central Region Data FY 17-18'!H4+'South Region Data FY 17-18'!H4</f>
        <v>17691</v>
      </c>
      <c r="I4" s="3">
        <f>'North Region Data FY 17-18'!I4+'Central Region Data FY 17-18'!I4+'South Region Data FY 17-18'!I4</f>
        <v>17737</v>
      </c>
      <c r="J4" s="3">
        <f>'North Region Data FY 17-18'!J4+'Central Region Data FY 17-18'!J4+'South Region Data FY 17-18'!J4</f>
        <v>17681</v>
      </c>
      <c r="K4" s="3">
        <f>'North Region Data FY 17-18'!K4+'Central Region Data FY 17-18'!K4+'South Region Data FY 17-18'!K4</f>
        <v>17606</v>
      </c>
      <c r="L4" s="3">
        <f>'North Region Data FY 17-18'!L4+'Central Region Data FY 17-18'!L4+'South Region Data FY 17-18'!L4</f>
        <v>17674</v>
      </c>
      <c r="M4" s="3">
        <f>'North Region Data FY 17-18'!M4+'Central Region Data FY 17-18'!M4+'South Region Data FY 17-18'!M4</f>
        <v>17568</v>
      </c>
    </row>
    <row r="5" spans="1:14" x14ac:dyDescent="0.25">
      <c r="A5" s="2" t="s">
        <v>6</v>
      </c>
      <c r="B5" s="3">
        <f>'North Region Data FY 17-18'!B5+'Central Region Data FY 17-18'!B5+'South Region Data FY 17-18'!B5</f>
        <v>7786</v>
      </c>
      <c r="C5" s="3">
        <f>'North Region Data FY 17-18'!C5+'Central Region Data FY 17-18'!C5+'South Region Data FY 17-18'!C5</f>
        <v>7595</v>
      </c>
      <c r="D5" s="3">
        <f>'North Region Data FY 17-18'!D5+'Central Region Data FY 17-18'!D5+'South Region Data FY 17-18'!D5</f>
        <v>7797</v>
      </c>
      <c r="E5" s="3">
        <f>'North Region Data FY 17-18'!E5+'Central Region Data FY 17-18'!E5+'South Region Data FY 17-18'!E5</f>
        <v>7564</v>
      </c>
      <c r="F5" s="3">
        <f>'North Region Data FY 17-18'!F5+'Central Region Data FY 17-18'!F5+'South Region Data FY 17-18'!F5</f>
        <v>7324</v>
      </c>
      <c r="G5" s="3">
        <f>'North Region Data FY 17-18'!G5+'Central Region Data FY 17-18'!G5+'South Region Data FY 17-18'!G5</f>
        <v>7629</v>
      </c>
      <c r="H5" s="3">
        <f>'North Region Data FY 17-18'!H5+'Central Region Data FY 17-18'!H5+'South Region Data FY 17-18'!H5</f>
        <v>7419</v>
      </c>
      <c r="I5" s="3">
        <f>'North Region Data FY 17-18'!I5+'Central Region Data FY 17-18'!I5+'South Region Data FY 17-18'!I5</f>
        <v>7234</v>
      </c>
      <c r="J5" s="3">
        <f>'North Region Data FY 17-18'!J5+'Central Region Data FY 17-18'!J5+'South Region Data FY 17-18'!J5</f>
        <v>7321</v>
      </c>
      <c r="K5" s="3">
        <f>'North Region Data FY 17-18'!K5+'Central Region Data FY 17-18'!K5+'South Region Data FY 17-18'!K5</f>
        <v>7382</v>
      </c>
      <c r="L5" s="3">
        <f>'North Region Data FY 17-18'!L5+'Central Region Data FY 17-18'!L5+'South Region Data FY 17-18'!L5</f>
        <v>7478</v>
      </c>
      <c r="M5" s="3">
        <f>'North Region Data FY 17-18'!M5+'Central Region Data FY 17-18'!M5+'South Region Data FY 17-18'!M5</f>
        <v>7627</v>
      </c>
    </row>
    <row r="6" spans="1:14" x14ac:dyDescent="0.25">
      <c r="A6" s="2" t="s">
        <v>7</v>
      </c>
      <c r="B6" s="3">
        <f>'North Region Data FY 17-18'!B6+'Central Region Data FY 17-18'!B6+'South Region Data FY 17-18'!B6</f>
        <v>124</v>
      </c>
      <c r="C6" s="3">
        <f>'North Region Data FY 17-18'!C6+'Central Region Data FY 17-18'!C6+'South Region Data FY 17-18'!C6</f>
        <v>96</v>
      </c>
      <c r="D6" s="3">
        <f>'North Region Data FY 17-18'!D6+'Central Region Data FY 17-18'!D6+'South Region Data FY 17-18'!D6</f>
        <v>135</v>
      </c>
      <c r="E6" s="3">
        <f>'North Region Data FY 17-18'!E6+'Central Region Data FY 17-18'!E6+'South Region Data FY 17-18'!E6</f>
        <v>100</v>
      </c>
      <c r="F6" s="3">
        <f>'North Region Data FY 17-18'!F6+'Central Region Data FY 17-18'!F6+'South Region Data FY 17-18'!F6</f>
        <v>140</v>
      </c>
      <c r="G6" s="3">
        <f>'North Region Data FY 17-18'!G6+'Central Region Data FY 17-18'!G6+'South Region Data FY 17-18'!G6</f>
        <v>154</v>
      </c>
      <c r="H6" s="3">
        <f>'North Region Data FY 17-18'!H6+'Central Region Data FY 17-18'!H6+'South Region Data FY 17-18'!H6</f>
        <v>170</v>
      </c>
      <c r="I6" s="3">
        <f>'North Region Data FY 17-18'!I6+'Central Region Data FY 17-18'!I6+'South Region Data FY 17-18'!I6</f>
        <v>142</v>
      </c>
      <c r="J6" s="3">
        <f>'North Region Data FY 17-18'!J6+'Central Region Data FY 17-18'!J6+'South Region Data FY 17-18'!J6</f>
        <v>91</v>
      </c>
      <c r="K6" s="3">
        <f>'North Region Data FY 17-18'!K6+'Central Region Data FY 17-18'!K6+'South Region Data FY 17-18'!K6</f>
        <v>115</v>
      </c>
      <c r="L6" s="3">
        <f>'North Region Data FY 17-18'!L6+'Central Region Data FY 17-18'!L6+'South Region Data FY 17-18'!L6</f>
        <v>125</v>
      </c>
      <c r="M6" s="3">
        <f>'North Region Data FY 17-18'!M6+'Central Region Data FY 17-18'!M6+'South Region Data FY 17-18'!M6</f>
        <v>111</v>
      </c>
    </row>
    <row r="7" spans="1:14" x14ac:dyDescent="0.25">
      <c r="A7" s="2"/>
    </row>
    <row r="8" spans="1:14" x14ac:dyDescent="0.25">
      <c r="A8" s="2"/>
      <c r="B8" s="22">
        <v>42917</v>
      </c>
      <c r="C8" s="22">
        <v>42948</v>
      </c>
      <c r="D8" s="22">
        <v>42979</v>
      </c>
      <c r="E8" s="22">
        <v>43009</v>
      </c>
      <c r="F8" s="22">
        <v>43040</v>
      </c>
      <c r="G8" s="22">
        <v>43070</v>
      </c>
      <c r="H8" s="22">
        <v>43101</v>
      </c>
      <c r="I8" s="22">
        <v>43132</v>
      </c>
      <c r="J8" s="22">
        <v>43160</v>
      </c>
      <c r="K8" s="22">
        <v>43161</v>
      </c>
      <c r="L8" s="22">
        <v>43162</v>
      </c>
      <c r="M8" s="22">
        <v>43163</v>
      </c>
    </row>
    <row r="9" spans="1:14" x14ac:dyDescent="0.25">
      <c r="A9" s="2" t="s">
        <v>2</v>
      </c>
      <c r="B9" s="3">
        <f>'North Region Data FY 17-18'!B9+'Central Region Data FY 17-18'!B9+'South Region Data FY 17-18'!B9</f>
        <v>11075</v>
      </c>
      <c r="C9" s="3">
        <f>'North Region Data FY 17-18'!C9+'Central Region Data FY 17-18'!C9+'South Region Data FY 17-18'!C9</f>
        <v>11172</v>
      </c>
      <c r="D9" s="3">
        <f>'North Region Data FY 17-18'!D9+'Central Region Data FY 17-18'!D9+'South Region Data FY 17-18'!D9</f>
        <v>10973</v>
      </c>
      <c r="E9" s="3">
        <f>'North Region Data FY 17-18'!E9+'Central Region Data FY 17-18'!E9+'South Region Data FY 17-18'!E9</f>
        <v>11074</v>
      </c>
      <c r="F9" s="3">
        <f>'North Region Data FY 17-18'!F9+'Central Region Data FY 17-18'!F9+'South Region Data FY 17-18'!F9</f>
        <v>11022</v>
      </c>
      <c r="G9" s="3">
        <f>'North Region Data FY 17-18'!G9+'Central Region Data FY 17-18'!G9+'South Region Data FY 17-18'!G9</f>
        <v>10950</v>
      </c>
      <c r="H9" s="3">
        <f>'North Region Data FY 17-18'!H9+'Central Region Data FY 17-18'!H9+'South Region Data FY 17-18'!H9</f>
        <v>11174</v>
      </c>
      <c r="I9" s="3">
        <f>'North Region Data FY 17-18'!I9+'Central Region Data FY 17-18'!I9+'South Region Data FY 17-18'!I9</f>
        <v>11038</v>
      </c>
      <c r="J9" s="3">
        <f>'North Region Data FY 17-18'!J9+'Central Region Data FY 17-18'!J9+'South Region Data FY 17-18'!J9</f>
        <v>11011</v>
      </c>
      <c r="K9" s="3">
        <f>'North Region Data FY 17-18'!K9+'Central Region Data FY 17-18'!K9+'South Region Data FY 17-18'!K9</f>
        <v>11010</v>
      </c>
      <c r="L9" s="3">
        <f>'North Region Data FY 17-18'!L9+'Central Region Data FY 17-18'!L9+'South Region Data FY 17-18'!L9</f>
        <v>11044</v>
      </c>
      <c r="M9" s="3">
        <f>'North Region Data FY 17-18'!M9+'Central Region Data FY 17-18'!M9+'South Region Data FY 17-18'!M9</f>
        <v>11041</v>
      </c>
    </row>
    <row r="10" spans="1:14" x14ac:dyDescent="0.25">
      <c r="A10" s="2" t="s">
        <v>58</v>
      </c>
      <c r="B10" s="3">
        <f>'North Region Data FY 17-18'!B10+'Central Region Data FY 17-18'!B10+'South Region Data FY 17-18'!B10</f>
        <v>10309</v>
      </c>
      <c r="C10" s="3">
        <f>'North Region Data FY 17-18'!C10+'Central Region Data FY 17-18'!C10+'South Region Data FY 17-18'!C10</f>
        <v>10401</v>
      </c>
      <c r="D10" s="3">
        <f>'North Region Data FY 17-18'!D10+'Central Region Data FY 17-18'!D10+'South Region Data FY 17-18'!D10</f>
        <v>10251</v>
      </c>
      <c r="E10" s="3">
        <f>'North Region Data FY 17-18'!E10+'Central Region Data FY 17-18'!E10+'South Region Data FY 17-18'!E10</f>
        <v>10355</v>
      </c>
      <c r="F10" s="3">
        <f>'North Region Data FY 17-18'!F10+'Central Region Data FY 17-18'!F10+'South Region Data FY 17-18'!F10</f>
        <v>10319</v>
      </c>
      <c r="G10" s="3">
        <f>'North Region Data FY 17-18'!G10+'Central Region Data FY 17-18'!G10+'South Region Data FY 17-18'!G10</f>
        <v>10256</v>
      </c>
      <c r="H10" s="3">
        <f>'North Region Data FY 17-18'!H10+'Central Region Data FY 17-18'!H10+'South Region Data FY 17-18'!H10</f>
        <v>10478</v>
      </c>
      <c r="I10" s="3">
        <f>'North Region Data FY 17-18'!I10+'Central Region Data FY 17-18'!I10+'South Region Data FY 17-18'!I10</f>
        <v>10352</v>
      </c>
      <c r="J10" s="3">
        <f>'North Region Data FY 17-18'!J10+'Central Region Data FY 17-18'!J10+'South Region Data FY 17-18'!J10</f>
        <v>10335</v>
      </c>
      <c r="K10" s="3">
        <f>'North Region Data FY 17-18'!K10+'Central Region Data FY 17-18'!K10+'South Region Data FY 17-18'!K10</f>
        <v>10350</v>
      </c>
      <c r="L10" s="3">
        <f>'North Region Data FY 17-18'!L10+'Central Region Data FY 17-18'!L10+'South Region Data FY 17-18'!L10</f>
        <v>10380</v>
      </c>
      <c r="M10" s="3">
        <f>'North Region Data FY 17-18'!M10+'Central Region Data FY 17-18'!M10+'South Region Data FY 17-18'!M10</f>
        <v>10386</v>
      </c>
    </row>
    <row r="11" spans="1:14" x14ac:dyDescent="0.25">
      <c r="A11" s="2" t="s">
        <v>59</v>
      </c>
      <c r="B11" s="3">
        <f>'North Region Data FY 17-18'!B11+'Central Region Data FY 17-18'!B11+'South Region Data FY 17-18'!B11</f>
        <v>7731</v>
      </c>
      <c r="C11" s="3">
        <f>'North Region Data FY 17-18'!C11+'Central Region Data FY 17-18'!C11+'South Region Data FY 17-18'!C11</f>
        <v>7820</v>
      </c>
      <c r="D11" s="3">
        <f>'North Region Data FY 17-18'!D11+'Central Region Data FY 17-18'!D11+'South Region Data FY 17-18'!D11</f>
        <v>7668</v>
      </c>
      <c r="E11" s="3">
        <f>'North Region Data FY 17-18'!E11+'Central Region Data FY 17-18'!E11+'South Region Data FY 17-18'!E11</f>
        <v>7765</v>
      </c>
      <c r="F11" s="3">
        <f>'North Region Data FY 17-18'!F11+'Central Region Data FY 17-18'!F11+'South Region Data FY 17-18'!F11</f>
        <v>7796</v>
      </c>
      <c r="G11" s="3">
        <f>'North Region Data FY 17-18'!G11+'Central Region Data FY 17-18'!G11+'South Region Data FY 17-18'!G11</f>
        <v>7736</v>
      </c>
      <c r="H11" s="3">
        <f>'North Region Data FY 17-18'!H11+'Central Region Data FY 17-18'!H11+'South Region Data FY 17-18'!H11</f>
        <v>7939</v>
      </c>
      <c r="I11" s="3">
        <f>'North Region Data FY 17-18'!I11+'Central Region Data FY 17-18'!I11+'South Region Data FY 17-18'!I11</f>
        <v>7817</v>
      </c>
      <c r="J11" s="3">
        <f>'North Region Data FY 17-18'!J11+'Central Region Data FY 17-18'!J11+'South Region Data FY 17-18'!J11</f>
        <v>7871</v>
      </c>
      <c r="K11" s="3">
        <f>'North Region Data FY 17-18'!K11+'Central Region Data FY 17-18'!K11+'South Region Data FY 17-18'!K11</f>
        <v>7871</v>
      </c>
      <c r="L11" s="3">
        <f>'North Region Data FY 17-18'!L11+'Central Region Data FY 17-18'!L11+'South Region Data FY 17-18'!L11</f>
        <v>7905</v>
      </c>
      <c r="M11" s="3">
        <f>'North Region Data FY 17-18'!M11+'Central Region Data FY 17-18'!M11+'South Region Data FY 17-18'!M11</f>
        <v>7835</v>
      </c>
    </row>
    <row r="12" spans="1:14" x14ac:dyDescent="0.25">
      <c r="A12" s="2" t="s">
        <v>60</v>
      </c>
      <c r="B12" s="3">
        <f>'North Region Data FY 17-18'!B12+'Central Region Data FY 17-18'!B12+'South Region Data FY 17-18'!B12</f>
        <v>2578</v>
      </c>
      <c r="C12" s="3">
        <f>'North Region Data FY 17-18'!C12+'Central Region Data FY 17-18'!C12+'South Region Data FY 17-18'!C12</f>
        <v>2581</v>
      </c>
      <c r="D12" s="3">
        <f>'North Region Data FY 17-18'!D12+'Central Region Data FY 17-18'!D12+'South Region Data FY 17-18'!D12</f>
        <v>2583</v>
      </c>
      <c r="E12" s="3">
        <f>'North Region Data FY 17-18'!E12+'Central Region Data FY 17-18'!E12+'South Region Data FY 17-18'!E12</f>
        <v>2590</v>
      </c>
      <c r="F12" s="3">
        <f>'North Region Data FY 17-18'!F12+'Central Region Data FY 17-18'!F12+'South Region Data FY 17-18'!F12</f>
        <v>2523</v>
      </c>
      <c r="G12" s="3">
        <f>'North Region Data FY 17-18'!G12+'Central Region Data FY 17-18'!G12+'South Region Data FY 17-18'!G12</f>
        <v>2520</v>
      </c>
      <c r="H12" s="3">
        <f>'North Region Data FY 17-18'!H12+'Central Region Data FY 17-18'!H12+'South Region Data FY 17-18'!H12</f>
        <v>2539</v>
      </c>
      <c r="I12" s="3">
        <f>'North Region Data FY 17-18'!I12+'Central Region Data FY 17-18'!I12+'South Region Data FY 17-18'!I12</f>
        <v>2535</v>
      </c>
      <c r="J12" s="3">
        <f>'North Region Data FY 17-18'!J12+'Central Region Data FY 17-18'!J12+'South Region Data FY 17-18'!J12</f>
        <v>2464</v>
      </c>
      <c r="K12" s="3">
        <f>'North Region Data FY 17-18'!K12+'Central Region Data FY 17-18'!K12+'South Region Data FY 17-18'!K12</f>
        <v>2479</v>
      </c>
      <c r="L12" s="3">
        <f>'North Region Data FY 17-18'!L12+'Central Region Data FY 17-18'!L12+'South Region Data FY 17-18'!L12</f>
        <v>2475</v>
      </c>
      <c r="M12" s="3">
        <f>'North Region Data FY 17-18'!M12+'Central Region Data FY 17-18'!M12+'South Region Data FY 17-18'!M12</f>
        <v>2551</v>
      </c>
      <c r="N12" s="8"/>
    </row>
    <row r="13" spans="1:14" x14ac:dyDescent="0.25">
      <c r="A13" s="2" t="s">
        <v>61</v>
      </c>
      <c r="B13" s="3">
        <f>'North Region Data FY 17-18'!B13+'Central Region Data FY 17-18'!B13+'South Region Data FY 17-18'!B13</f>
        <v>1040</v>
      </c>
      <c r="C13" s="3">
        <f>'North Region Data FY 17-18'!C13+'Central Region Data FY 17-18'!C13+'South Region Data FY 17-18'!C13</f>
        <v>1058</v>
      </c>
      <c r="D13" s="3">
        <f>'North Region Data FY 17-18'!D13+'Central Region Data FY 17-18'!D13+'South Region Data FY 17-18'!D13</f>
        <v>1064</v>
      </c>
      <c r="E13" s="3">
        <f>'North Region Data FY 17-18'!E13+'Central Region Data FY 17-18'!E13+'South Region Data FY 17-18'!E13</f>
        <v>1004</v>
      </c>
      <c r="F13" s="3">
        <f>'North Region Data FY 17-18'!F13+'Central Region Data FY 17-18'!F13+'South Region Data FY 17-18'!F13</f>
        <v>1022</v>
      </c>
      <c r="G13" s="3">
        <f>'North Region Data FY 17-18'!G13+'Central Region Data FY 17-18'!G13+'South Region Data FY 17-18'!G13</f>
        <v>1085</v>
      </c>
      <c r="H13" s="3">
        <f>'North Region Data FY 17-18'!H13+'Central Region Data FY 17-18'!H13+'South Region Data FY 17-18'!H13</f>
        <v>1072</v>
      </c>
      <c r="I13" s="3">
        <f>'North Region Data FY 17-18'!I13+'Central Region Data FY 17-18'!I13+'South Region Data FY 17-18'!I13</f>
        <v>1054</v>
      </c>
      <c r="J13" s="3">
        <f>'North Region Data FY 17-18'!J13+'Central Region Data FY 17-18'!J13+'South Region Data FY 17-18'!J13</f>
        <v>1040</v>
      </c>
      <c r="K13" s="3">
        <f>'North Region Data FY 17-18'!K13+'Central Region Data FY 17-18'!K13+'South Region Data FY 17-18'!K13</f>
        <v>1067</v>
      </c>
      <c r="L13" s="3">
        <f>'North Region Data FY 17-18'!L13+'Central Region Data FY 17-18'!L13+'South Region Data FY 17-18'!L13</f>
        <v>1055</v>
      </c>
      <c r="M13" s="3">
        <f>'North Region Data FY 17-18'!M13+'Central Region Data FY 17-18'!M13+'South Region Data FY 17-18'!M13</f>
        <v>1009</v>
      </c>
    </row>
    <row r="14" spans="1:14" x14ac:dyDescent="0.25">
      <c r="A14" s="2" t="s">
        <v>3</v>
      </c>
      <c r="B14" s="3">
        <f>'North Region Data FY 17-18'!B14+'Central Region Data FY 17-18'!B14+'South Region Data FY 17-18'!B14</f>
        <v>766</v>
      </c>
      <c r="C14" s="3">
        <f>'North Region Data FY 17-18'!C14+'Central Region Data FY 17-18'!C14+'South Region Data FY 17-18'!C14</f>
        <v>771</v>
      </c>
      <c r="D14" s="3">
        <f>'North Region Data FY 17-18'!D14+'Central Region Data FY 17-18'!D14+'South Region Data FY 17-18'!D14</f>
        <v>722</v>
      </c>
      <c r="E14" s="3">
        <f>'North Region Data FY 17-18'!E14+'Central Region Data FY 17-18'!E14+'South Region Data FY 17-18'!E14</f>
        <v>719</v>
      </c>
      <c r="F14" s="3">
        <f>'North Region Data FY 17-18'!F14+'Central Region Data FY 17-18'!F14+'South Region Data FY 17-18'!F14</f>
        <v>703</v>
      </c>
      <c r="G14" s="3">
        <f>'North Region Data FY 17-18'!G14+'Central Region Data FY 17-18'!G14+'South Region Data FY 17-18'!G14</f>
        <v>694</v>
      </c>
      <c r="H14" s="3">
        <f>'North Region Data FY 17-18'!H14+'Central Region Data FY 17-18'!H14+'South Region Data FY 17-18'!H14</f>
        <v>696</v>
      </c>
      <c r="I14" s="3">
        <f>'North Region Data FY 17-18'!I14+'Central Region Data FY 17-18'!I14+'South Region Data FY 17-18'!I14</f>
        <v>686</v>
      </c>
      <c r="J14" s="3">
        <f>'North Region Data FY 17-18'!J14+'Central Region Data FY 17-18'!J14+'South Region Data FY 17-18'!J14</f>
        <v>676</v>
      </c>
      <c r="K14" s="3">
        <f>'North Region Data FY 17-18'!K14+'Central Region Data FY 17-18'!K14+'South Region Data FY 17-18'!K14</f>
        <v>660</v>
      </c>
      <c r="L14" s="3">
        <f>'North Region Data FY 17-18'!L14+'Central Region Data FY 17-18'!L14+'South Region Data FY 17-18'!L14</f>
        <v>664</v>
      </c>
      <c r="M14" s="3">
        <f>'North Region Data FY 17-18'!M14+'Central Region Data FY 17-18'!M14+'South Region Data FY 17-18'!M14</f>
        <v>655</v>
      </c>
    </row>
    <row r="15" spans="1:14" x14ac:dyDescent="0.25">
      <c r="A15" s="2"/>
    </row>
    <row r="16" spans="1:14" x14ac:dyDescent="0.25">
      <c r="A16" s="2"/>
      <c r="B16" s="6">
        <v>42917</v>
      </c>
      <c r="C16" s="6">
        <v>42948</v>
      </c>
      <c r="D16" s="6">
        <v>42979</v>
      </c>
      <c r="E16" s="6">
        <v>43009</v>
      </c>
      <c r="F16" s="6">
        <v>43040</v>
      </c>
      <c r="G16" s="6">
        <v>43070</v>
      </c>
      <c r="H16" s="6">
        <v>43101</v>
      </c>
      <c r="I16" s="6">
        <v>43132</v>
      </c>
      <c r="J16" s="6">
        <v>43160</v>
      </c>
      <c r="K16" s="6">
        <v>43191</v>
      </c>
      <c r="L16" s="6">
        <v>43221</v>
      </c>
      <c r="M16" s="6">
        <v>43252</v>
      </c>
    </row>
    <row r="17" spans="1:13" x14ac:dyDescent="0.25">
      <c r="A17" s="2" t="s">
        <v>4</v>
      </c>
      <c r="B17" s="3">
        <f>'North Region Data FY 17-18'!B17+'Central Region Data FY 17-18'!B17+'South Region Data FY 17-18'!B17</f>
        <v>198</v>
      </c>
      <c r="C17" s="3">
        <f>'North Region Data FY 17-18'!C17+'Central Region Data FY 17-18'!C17+'South Region Data FY 17-18'!C17</f>
        <v>252</v>
      </c>
      <c r="D17" s="3">
        <f>'North Region Data FY 17-18'!D17+'Central Region Data FY 17-18'!D17+'South Region Data FY 17-18'!D17</f>
        <v>101</v>
      </c>
      <c r="E17" s="3">
        <f>'North Region Data FY 17-18'!E17+'Central Region Data FY 17-18'!E17+'South Region Data FY 17-18'!E17</f>
        <v>298</v>
      </c>
      <c r="F17" s="3">
        <f>'North Region Data FY 17-18'!F17+'Central Region Data FY 17-18'!F17+'South Region Data FY 17-18'!F17</f>
        <v>290</v>
      </c>
      <c r="G17" s="3">
        <f>'North Region Data FY 17-18'!G17+'Central Region Data FY 17-18'!G17+'South Region Data FY 17-18'!G17</f>
        <v>110</v>
      </c>
      <c r="H17" s="3">
        <f>'North Region Data FY 17-18'!H17+'Central Region Data FY 17-18'!H17+'South Region Data FY 17-18'!H17</f>
        <v>221</v>
      </c>
      <c r="I17" s="3">
        <f>'North Region Data FY 17-18'!I17+'Central Region Data FY 17-18'!I17+'South Region Data FY 17-18'!I17</f>
        <v>281</v>
      </c>
      <c r="J17" s="3">
        <f>'North Region Data FY 17-18'!J17+'Central Region Data FY 17-18'!J17+'South Region Data FY 17-18'!J17</f>
        <v>226</v>
      </c>
      <c r="K17" s="3">
        <f>'North Region Data FY 17-18'!K17+'Central Region Data FY 17-18'!K17+'South Region Data FY 17-18'!K17</f>
        <v>198</v>
      </c>
      <c r="L17" s="3">
        <f>'North Region Data FY 17-18'!L17+'Central Region Data FY 17-18'!L17+'South Region Data FY 17-18'!L17</f>
        <v>197</v>
      </c>
      <c r="M17" s="3">
        <f>'North Region Data FY 17-18'!M17+'Central Region Data FY 17-18'!M17+'South Region Data FY 17-18'!M17</f>
        <v>220</v>
      </c>
    </row>
    <row r="18" spans="1:13" x14ac:dyDescent="0.25">
      <c r="A18" s="2" t="s">
        <v>5</v>
      </c>
      <c r="B18" s="3">
        <f>'North Region Data FY 17-18'!B18+'Central Region Data FY 17-18'!B18+'South Region Data FY 17-18'!B18</f>
        <v>145</v>
      </c>
      <c r="C18" s="3">
        <f>'North Region Data FY 17-18'!C18+'Central Region Data FY 17-18'!C18+'South Region Data FY 17-18'!C18</f>
        <v>155</v>
      </c>
      <c r="D18" s="3">
        <f>'North Region Data FY 17-18'!D18+'Central Region Data FY 17-18'!D18+'South Region Data FY 17-18'!D18</f>
        <v>207</v>
      </c>
      <c r="E18" s="3">
        <f>'North Region Data FY 17-18'!E18+'Central Region Data FY 17-18'!E18+'South Region Data FY 17-18'!E18</f>
        <v>283</v>
      </c>
      <c r="F18" s="3">
        <f>'North Region Data FY 17-18'!F18+'Central Region Data FY 17-18'!F18+'South Region Data FY 17-18'!F18</f>
        <v>176</v>
      </c>
      <c r="G18" s="3">
        <f>'North Region Data FY 17-18'!G18+'Central Region Data FY 17-18'!G18+'South Region Data FY 17-18'!G18</f>
        <v>151</v>
      </c>
      <c r="H18" s="3">
        <f>'North Region Data FY 17-18'!H18+'Central Region Data FY 17-18'!H18+'South Region Data FY 17-18'!H18</f>
        <v>209</v>
      </c>
      <c r="I18" s="3">
        <f>'North Region Data FY 17-18'!I18+'Central Region Data FY 17-18'!I18+'South Region Data FY 17-18'!I18</f>
        <v>213</v>
      </c>
      <c r="J18" s="3">
        <f>'North Region Data FY 17-18'!J18+'Central Region Data FY 17-18'!J18+'South Region Data FY 17-18'!J18</f>
        <v>193</v>
      </c>
      <c r="K18" s="3">
        <f>'North Region Data FY 17-18'!K18+'Central Region Data FY 17-18'!K18+'South Region Data FY 17-18'!K18</f>
        <v>174</v>
      </c>
      <c r="L18" s="3">
        <f>'North Region Data FY 17-18'!L18+'Central Region Data FY 17-18'!L18+'South Region Data FY 17-18'!L18</f>
        <v>202</v>
      </c>
      <c r="M18" s="3">
        <f>'North Region Data FY 17-18'!M18+'Central Region Data FY 17-18'!M18+'South Region Data FY 17-18'!M18</f>
        <v>203</v>
      </c>
    </row>
  </sheetData>
  <pageMargins left="0.7" right="0.7" top="0.75" bottom="0.75" header="0.3" footer="0.3"/>
  <pageSetup scale="7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51</v>
      </c>
      <c r="N2" s="17" t="str">
        <f>'Statewide Charts FY 17-18'!N2</f>
        <v>June 2018</v>
      </c>
    </row>
    <row r="24" spans="2:14" x14ac:dyDescent="0.25">
      <c r="B24" s="2" t="str">
        <f>B2</f>
        <v>Circuit 14</v>
      </c>
      <c r="N24" s="17" t="str">
        <f>'Statewide Charts FY 17-18'!N2</f>
        <v>June 2018</v>
      </c>
    </row>
    <row r="46" spans="2:14" x14ac:dyDescent="0.25">
      <c r="B46" s="2" t="str">
        <f>B2</f>
        <v>Circuit 14</v>
      </c>
      <c r="N46" s="17" t="str">
        <f>'Statewide Charts FY 17-18'!N2</f>
        <v>June 2018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18"/>
  <sheetViews>
    <sheetView view="pageLayout" zoomScaleNormal="100" workbookViewId="0">
      <selection activeCell="N18" sqref="N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v>1364</v>
      </c>
      <c r="C2" s="3">
        <v>1404</v>
      </c>
      <c r="D2" s="3">
        <v>1434</v>
      </c>
      <c r="E2" s="3">
        <v>1432</v>
      </c>
      <c r="F2" s="3">
        <v>1406</v>
      </c>
      <c r="G2" s="3">
        <v>1411</v>
      </c>
      <c r="H2" s="3">
        <v>1378</v>
      </c>
      <c r="I2" s="3">
        <f>[8]Sheet1!$S$87</f>
        <v>1394</v>
      </c>
      <c r="J2" s="3">
        <f>[9]Sheet1!$S$87</f>
        <v>1503</v>
      </c>
      <c r="K2" s="3">
        <f>[10]Sheet1!$S$87</f>
        <v>1532</v>
      </c>
      <c r="L2" s="3">
        <f>[11]Sheet1!$S$87</f>
        <v>1533</v>
      </c>
      <c r="M2" s="3">
        <f>[12]Sheet1!$S$87</f>
        <v>1516</v>
      </c>
    </row>
    <row r="3" spans="1:13" x14ac:dyDescent="0.25">
      <c r="A3" s="2" t="s">
        <v>0</v>
      </c>
      <c r="B3" s="3">
        <v>1244</v>
      </c>
      <c r="C3" s="3">
        <v>1278</v>
      </c>
      <c r="D3" s="3">
        <v>1297</v>
      </c>
      <c r="E3" s="3">
        <v>1318</v>
      </c>
      <c r="F3" s="3">
        <v>1303</v>
      </c>
      <c r="G3" s="3">
        <v>1332</v>
      </c>
      <c r="H3" s="3">
        <v>1325</v>
      </c>
      <c r="I3" s="3">
        <f>'[57]15th Circuit 02.18'!$B$7</f>
        <v>1360</v>
      </c>
      <c r="J3" s="3">
        <f>'[58]15th Circuit 03.18'!$B$7</f>
        <v>1402</v>
      </c>
      <c r="K3" s="3">
        <f>'[57]15th Circuit 04.18'!$B$7</f>
        <v>1460</v>
      </c>
      <c r="L3" s="3">
        <f>'[57]15th Circuit 05.18'!$B$7</f>
        <v>1510</v>
      </c>
      <c r="M3" s="3">
        <f>'[58]15th Circuit 06.18'!$B$7</f>
        <v>1477</v>
      </c>
    </row>
    <row r="4" spans="1:13" x14ac:dyDescent="0.25">
      <c r="A4" s="2" t="s">
        <v>1</v>
      </c>
      <c r="B4" s="3">
        <v>930</v>
      </c>
      <c r="C4" s="3">
        <v>965</v>
      </c>
      <c r="D4" s="3">
        <v>1001</v>
      </c>
      <c r="E4" s="3">
        <v>1046</v>
      </c>
      <c r="F4" s="3">
        <v>1018</v>
      </c>
      <c r="G4" s="3">
        <v>1001</v>
      </c>
      <c r="H4" s="3">
        <v>984</v>
      </c>
      <c r="I4" s="3">
        <f>'[57]15th Circuit 02.18'!$B$16</f>
        <v>989</v>
      </c>
      <c r="J4" s="3">
        <f>'[58]15th Circuit 03.18'!$B$16</f>
        <v>987</v>
      </c>
      <c r="K4" s="3">
        <f>'[57]15th Circuit 04.18'!$B$16</f>
        <v>1019</v>
      </c>
      <c r="L4" s="3">
        <f>'[57]15th Circuit 05.18'!$B$16</f>
        <v>1033</v>
      </c>
      <c r="M4" s="3">
        <f>'[58]15th Circuit 06.18'!$B$16</f>
        <v>987</v>
      </c>
    </row>
    <row r="5" spans="1:13" x14ac:dyDescent="0.25">
      <c r="A5" s="2" t="s">
        <v>6</v>
      </c>
      <c r="B5" s="3">
        <v>305</v>
      </c>
      <c r="C5" s="3">
        <v>306</v>
      </c>
      <c r="D5" s="3">
        <v>286</v>
      </c>
      <c r="E5" s="3">
        <v>268</v>
      </c>
      <c r="F5" s="3">
        <v>277</v>
      </c>
      <c r="G5" s="3">
        <v>313</v>
      </c>
      <c r="H5" s="3">
        <v>332</v>
      </c>
      <c r="I5" s="3">
        <f>'[57]15th Circuit 02.18'!$B$9</f>
        <v>363</v>
      </c>
      <c r="J5" s="3">
        <f>'[58]15th Circuit 03.18'!$B$9</f>
        <v>409</v>
      </c>
      <c r="K5" s="3">
        <f>'[57]15th Circuit 04.18'!$B$9</f>
        <v>433</v>
      </c>
      <c r="L5" s="3">
        <f>'[57]15th Circuit 05.18'!$B$9</f>
        <v>465</v>
      </c>
      <c r="M5" s="3">
        <f>'[58]15th Circuit 06.18'!$B$9</f>
        <v>470</v>
      </c>
    </row>
    <row r="6" spans="1:13" x14ac:dyDescent="0.25">
      <c r="A6" s="2" t="s">
        <v>7</v>
      </c>
      <c r="B6" s="3">
        <v>9</v>
      </c>
      <c r="C6" s="3">
        <v>7</v>
      </c>
      <c r="D6" s="3">
        <v>10</v>
      </c>
      <c r="E6" s="3">
        <v>4</v>
      </c>
      <c r="F6" s="3">
        <v>8</v>
      </c>
      <c r="G6" s="3">
        <v>18</v>
      </c>
      <c r="H6" s="3">
        <v>9</v>
      </c>
      <c r="I6" s="3">
        <f t="shared" ref="I6:M6" si="0">I3-(I4+I5)</f>
        <v>8</v>
      </c>
      <c r="J6" s="3">
        <f t="shared" si="0"/>
        <v>6</v>
      </c>
      <c r="K6" s="3">
        <f t="shared" si="0"/>
        <v>8</v>
      </c>
      <c r="L6" s="3">
        <f t="shared" si="0"/>
        <v>12</v>
      </c>
      <c r="M6" s="3">
        <f t="shared" si="0"/>
        <v>20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633</v>
      </c>
      <c r="C9" s="3">
        <v>645</v>
      </c>
      <c r="D9" s="3">
        <v>640</v>
      </c>
      <c r="E9" s="3">
        <v>656</v>
      </c>
      <c r="F9" s="3">
        <v>656</v>
      </c>
      <c r="G9" s="3">
        <v>664</v>
      </c>
      <c r="H9" s="3">
        <v>663</v>
      </c>
      <c r="I9" s="3">
        <f>'[57]15th Circuit 02.18'!$G$21</f>
        <v>663</v>
      </c>
      <c r="J9" s="3">
        <f>'[58]15th Circuit 03.18'!$G$21</f>
        <v>658</v>
      </c>
      <c r="K9" s="3">
        <f>'[57]15th Circuit 04.18'!$G$21</f>
        <v>657</v>
      </c>
      <c r="L9" s="3">
        <f>'[57]15th Circuit 05.18'!$G$21</f>
        <v>663</v>
      </c>
      <c r="M9" s="3">
        <f>'[58]15th Circuit 06.18'!$G$21</f>
        <v>637</v>
      </c>
    </row>
    <row r="10" spans="1:13" x14ac:dyDescent="0.25">
      <c r="A10" s="2" t="s">
        <v>58</v>
      </c>
      <c r="B10" s="3">
        <v>598</v>
      </c>
      <c r="C10" s="3">
        <v>609</v>
      </c>
      <c r="D10" s="3">
        <v>610</v>
      </c>
      <c r="E10" s="3">
        <v>626</v>
      </c>
      <c r="F10" s="3">
        <v>626</v>
      </c>
      <c r="G10" s="3">
        <v>634</v>
      </c>
      <c r="H10" s="3">
        <v>632</v>
      </c>
      <c r="I10" s="3">
        <f>'[57]15th Circuit 02.18'!$G$16</f>
        <v>633</v>
      </c>
      <c r="J10" s="3">
        <f>'[58]15th Circuit 03.18'!$G$16</f>
        <v>627</v>
      </c>
      <c r="K10" s="3">
        <f>'[57]15th Circuit 04.18'!$G$16</f>
        <v>627</v>
      </c>
      <c r="L10" s="3">
        <f>'[57]15th Circuit 05.18'!$G$16</f>
        <v>634</v>
      </c>
      <c r="M10" s="3">
        <f>'[58]15th Circuit 06.18'!$G$16</f>
        <v>614</v>
      </c>
    </row>
    <row r="11" spans="1:13" x14ac:dyDescent="0.25">
      <c r="A11" s="2" t="s">
        <v>59</v>
      </c>
      <c r="B11" s="3">
        <v>473</v>
      </c>
      <c r="C11" s="3">
        <v>482</v>
      </c>
      <c r="D11" s="3">
        <v>474</v>
      </c>
      <c r="E11" s="3">
        <v>490</v>
      </c>
      <c r="F11" s="3">
        <v>491</v>
      </c>
      <c r="G11" s="3">
        <v>484</v>
      </c>
      <c r="H11" s="3">
        <v>484</v>
      </c>
      <c r="I11" s="3">
        <f>'[57]15th Circuit 02.18'!$H$16</f>
        <v>482</v>
      </c>
      <c r="J11" s="3">
        <f>'[58]15th Circuit 03.18'!$H$16</f>
        <v>485</v>
      </c>
      <c r="K11" s="3">
        <f>'[57]15th Circuit 04.18'!$H$16</f>
        <v>488</v>
      </c>
      <c r="L11" s="3">
        <f>'[57]15th Circuit 05.18'!$H$16</f>
        <v>504</v>
      </c>
      <c r="M11" s="3">
        <f>'[58]15th Circuit 06.18'!$H$16</f>
        <v>501</v>
      </c>
    </row>
    <row r="12" spans="1:13" x14ac:dyDescent="0.25">
      <c r="A12" s="2" t="s">
        <v>60</v>
      </c>
      <c r="B12" s="3">
        <v>125</v>
      </c>
      <c r="C12" s="3">
        <v>127</v>
      </c>
      <c r="D12" s="3">
        <v>136</v>
      </c>
      <c r="E12" s="3">
        <v>136</v>
      </c>
      <c r="F12" s="3">
        <v>135</v>
      </c>
      <c r="G12" s="3">
        <v>150</v>
      </c>
      <c r="H12" s="3">
        <v>148</v>
      </c>
      <c r="I12" s="3">
        <f>'[57]15th Circuit 02.18'!$G$17</f>
        <v>151</v>
      </c>
      <c r="J12" s="3">
        <f>'[58]15th Circuit 03.18'!$G$17</f>
        <v>142</v>
      </c>
      <c r="K12" s="3">
        <f>'[57]15th Circuit 04.18'!$G$17</f>
        <v>139</v>
      </c>
      <c r="L12" s="3">
        <f>'[57]15th Circuit 05.18'!$G$17</f>
        <v>130</v>
      </c>
      <c r="M12" s="3">
        <f>'[58]15th Circuit 06.18'!$G$17</f>
        <v>113</v>
      </c>
    </row>
    <row r="13" spans="1:13" x14ac:dyDescent="0.25">
      <c r="A13" s="2" t="s">
        <v>61</v>
      </c>
      <c r="B13">
        <v>35</v>
      </c>
      <c r="C13">
        <v>40</v>
      </c>
      <c r="D13">
        <v>48</v>
      </c>
      <c r="E13">
        <v>49</v>
      </c>
      <c r="F13">
        <v>48</v>
      </c>
      <c r="G13">
        <v>54</v>
      </c>
      <c r="H13">
        <v>53</v>
      </c>
      <c r="I13">
        <f>'[24]6+ Months Inactive by County'!$G$25</f>
        <v>47</v>
      </c>
      <c r="J13">
        <f>'[25]6+ Months Inactive by County'!$G$25</f>
        <v>33</v>
      </c>
      <c r="K13">
        <f>'[26]6+ Months Inactive by County'!$G$25</f>
        <v>42</v>
      </c>
      <c r="L13">
        <f>'[27]6+ Months Inactive by County'!$G$25</f>
        <v>43</v>
      </c>
      <c r="M13">
        <f>'[28]6+ Months Inactive by County'!$G$25</f>
        <v>29</v>
      </c>
    </row>
    <row r="14" spans="1:13" x14ac:dyDescent="0.25">
      <c r="A14" s="2" t="s">
        <v>3</v>
      </c>
      <c r="B14" s="3">
        <v>35</v>
      </c>
      <c r="C14" s="3">
        <v>36</v>
      </c>
      <c r="D14" s="3">
        <v>30</v>
      </c>
      <c r="E14" s="3">
        <v>30</v>
      </c>
      <c r="F14" s="3">
        <v>30</v>
      </c>
      <c r="G14" s="3">
        <v>30</v>
      </c>
      <c r="H14" s="3">
        <v>31</v>
      </c>
      <c r="I14" s="3">
        <f>'[57]15th Circuit 02.18'!$H$18</f>
        <v>30</v>
      </c>
      <c r="J14" s="3">
        <f>'[58]15th Circuit 03.18'!$H$18</f>
        <v>31</v>
      </c>
      <c r="K14" s="3">
        <f>'[57]15th Circuit 04.18'!$H$18</f>
        <v>30</v>
      </c>
      <c r="L14" s="3">
        <f>'[57]15th Circuit 05.18'!$H$18</f>
        <v>29</v>
      </c>
      <c r="M14" s="3">
        <f>'[58]15th Circuit 06.18'!$H$18</f>
        <v>23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17</v>
      </c>
      <c r="C17" s="3">
        <v>13</v>
      </c>
      <c r="D17" s="3">
        <v>7</v>
      </c>
      <c r="E17" s="3">
        <v>21</v>
      </c>
      <c r="F17" s="3">
        <v>13</v>
      </c>
      <c r="G17" s="3">
        <v>9</v>
      </c>
      <c r="H17" s="3">
        <v>4</v>
      </c>
      <c r="I17" s="3">
        <f>'[57]15th Circuit 02.18'!$H$19</f>
        <v>23</v>
      </c>
      <c r="J17" s="3">
        <f>'[58]15th Circuit 03.18'!$H$19</f>
        <v>16</v>
      </c>
      <c r="K17" s="3">
        <f>'[57]15th Circuit 04.18'!$H$19</f>
        <v>12</v>
      </c>
      <c r="L17" s="3">
        <f>'[57]15th Circuit 05.18'!$H$19</f>
        <v>19</v>
      </c>
      <c r="M17" s="3">
        <f>'[58]15th Circuit 06.18'!$H$19</f>
        <v>10</v>
      </c>
    </row>
    <row r="18" spans="1:13" x14ac:dyDescent="0.25">
      <c r="A18" s="2" t="s">
        <v>5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16</v>
      </c>
      <c r="I18" s="3">
        <f>'[57]15th Circuit 02.18'!$H$20</f>
        <v>15</v>
      </c>
      <c r="J18" s="3">
        <f>'[58]15th Circuit 03.18'!$H$20</f>
        <v>14</v>
      </c>
      <c r="K18" s="3">
        <f>'[57]15th Circuit 04.18'!$H$20</f>
        <v>12</v>
      </c>
      <c r="L18" s="3">
        <f>'[57]15th Circuit 05.18'!$H$20</f>
        <v>13</v>
      </c>
      <c r="M18" s="3">
        <f>'[58]15th Circuit 06.18'!$H$20</f>
        <v>14</v>
      </c>
    </row>
  </sheetData>
  <pageMargins left="0.25" right="0.25" top="0.75" bottom="0.75" header="0.3" footer="0.3"/>
  <pageSetup scale="91" orientation="landscape" r:id="rId1"/>
  <headerFooter>
    <oddHeader>&amp;C&amp;"-,Bold"Circuit 15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52</v>
      </c>
      <c r="N2" s="17" t="str">
        <f>'Statewide Charts FY 17-18'!N2</f>
        <v>June 2018</v>
      </c>
    </row>
    <row r="24" spans="2:14" x14ac:dyDescent="0.25">
      <c r="B24" s="2" t="str">
        <f>B2</f>
        <v>Circuit 15</v>
      </c>
      <c r="N24" s="17" t="str">
        <f>'Statewide Charts FY 17-18'!N2</f>
        <v>June 2018</v>
      </c>
    </row>
    <row r="46" spans="2:14" x14ac:dyDescent="0.25">
      <c r="B46" s="2" t="str">
        <f>B2</f>
        <v>Circuit 15</v>
      </c>
      <c r="N46" s="17" t="str">
        <f>'Statewide Charts FY 17-18'!N2</f>
        <v>June 2018</v>
      </c>
    </row>
    <row r="47" spans="2:14" x14ac:dyDescent="0.25">
      <c r="B47" s="2"/>
    </row>
  </sheetData>
  <mergeCells count="1">
    <mergeCell ref="B1:O1"/>
  </mergeCells>
  <pageMargins left="0.6" right="0.25" top="0.25" bottom="0.25" header="0" footer="0"/>
  <pageSetup scale="76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M18"/>
  <sheetViews>
    <sheetView view="pageLayout" zoomScaleNormal="100" workbookViewId="0">
      <selection activeCell="N18" sqref="N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18">
        <v>133</v>
      </c>
      <c r="C2" s="18">
        <v>133</v>
      </c>
      <c r="D2" s="18">
        <v>137</v>
      </c>
      <c r="E2" s="18">
        <v>136</v>
      </c>
      <c r="F2" s="18">
        <v>123</v>
      </c>
      <c r="G2" s="18">
        <v>126</v>
      </c>
      <c r="H2" s="18">
        <v>116</v>
      </c>
      <c r="I2" s="18">
        <f>[8]Sheet1!$S$90</f>
        <v>129</v>
      </c>
      <c r="J2" s="18">
        <f>[9]Sheet1!$S$90</f>
        <v>120</v>
      </c>
      <c r="K2" s="18">
        <f>[10]Sheet1!$S$90</f>
        <v>115</v>
      </c>
      <c r="L2" s="18">
        <f>[11]Sheet1!$S$90</f>
        <v>115</v>
      </c>
      <c r="M2" s="18">
        <f>[12]Sheet1!$S$90</f>
        <v>115</v>
      </c>
    </row>
    <row r="3" spans="1:13" x14ac:dyDescent="0.25">
      <c r="A3" s="2" t="s">
        <v>0</v>
      </c>
      <c r="B3" s="3">
        <v>139</v>
      </c>
      <c r="C3" s="3">
        <v>142</v>
      </c>
      <c r="D3" s="3">
        <v>144</v>
      </c>
      <c r="E3" s="3">
        <v>142</v>
      </c>
      <c r="F3" s="3">
        <v>133</v>
      </c>
      <c r="G3" s="3">
        <v>134</v>
      </c>
      <c r="H3" s="3">
        <v>126</v>
      </c>
      <c r="I3" s="3">
        <f>'[59]16th Circuit 02.18'!$B$7</f>
        <v>130</v>
      </c>
      <c r="J3" s="3">
        <f>'[60]16th Circuit 03.18'!$B$7</f>
        <v>132</v>
      </c>
      <c r="K3" s="3">
        <f>'[59]16th Circuit 04.18'!$B$7</f>
        <v>122</v>
      </c>
      <c r="L3" s="3">
        <f>'[59]16th Circuit 05.18'!$B$7</f>
        <v>118</v>
      </c>
      <c r="M3" s="3">
        <f>'[60]16th Circuit 06.18'!$B$7</f>
        <v>117</v>
      </c>
    </row>
    <row r="4" spans="1:13" x14ac:dyDescent="0.25">
      <c r="A4" s="2" t="s">
        <v>1</v>
      </c>
      <c r="B4" s="3">
        <v>82</v>
      </c>
      <c r="C4" s="3">
        <v>81</v>
      </c>
      <c r="D4" s="3">
        <v>80</v>
      </c>
      <c r="E4" s="3">
        <v>81</v>
      </c>
      <c r="F4" s="3">
        <v>86</v>
      </c>
      <c r="G4" s="3">
        <v>82</v>
      </c>
      <c r="H4" s="3">
        <v>76</v>
      </c>
      <c r="I4" s="3">
        <f>'[59]16th Circuit 02.18'!$B$16</f>
        <v>76</v>
      </c>
      <c r="J4" s="3">
        <f>'[60]16th Circuit 03.18'!$B$16</f>
        <v>74</v>
      </c>
      <c r="K4" s="3">
        <f>'[59]16th Circuit 04.18'!$B$16</f>
        <v>69</v>
      </c>
      <c r="L4" s="3">
        <f>'[59]16th Circuit 05.18'!$B$16</f>
        <v>67</v>
      </c>
      <c r="M4" s="3">
        <f>'[60]16th Circuit 06.18'!$B$16</f>
        <v>64</v>
      </c>
    </row>
    <row r="5" spans="1:13" x14ac:dyDescent="0.25">
      <c r="A5" s="2" t="s">
        <v>6</v>
      </c>
      <c r="B5" s="3">
        <v>57</v>
      </c>
      <c r="C5" s="3">
        <v>61</v>
      </c>
      <c r="D5" s="3">
        <v>64</v>
      </c>
      <c r="E5" s="3">
        <v>61</v>
      </c>
      <c r="F5" s="3">
        <v>47</v>
      </c>
      <c r="G5" s="3">
        <v>52</v>
      </c>
      <c r="H5" s="3">
        <v>50</v>
      </c>
      <c r="I5" s="3">
        <f>'[59]16th Circuit 02.18'!$B$9</f>
        <v>54</v>
      </c>
      <c r="J5" s="3">
        <f>'[60]16th Circuit 03.18'!$B$9</f>
        <v>58</v>
      </c>
      <c r="K5" s="3">
        <f>'[59]16th Circuit 04.18'!$B$9</f>
        <v>53</v>
      </c>
      <c r="L5" s="3">
        <f>'[59]16th Circuit 05.18'!$B$9</f>
        <v>51</v>
      </c>
      <c r="M5" s="3">
        <f>'[60]16th Circuit 06.18'!$B$9</f>
        <v>51</v>
      </c>
    </row>
    <row r="6" spans="1:13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f t="shared" ref="I6:M6" si="0">I3-(I4+I5)</f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2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108</v>
      </c>
      <c r="C9" s="3">
        <v>108</v>
      </c>
      <c r="D9" s="3">
        <v>107</v>
      </c>
      <c r="E9" s="3">
        <v>109</v>
      </c>
      <c r="F9" s="3">
        <v>111</v>
      </c>
      <c r="G9" s="3">
        <v>112</v>
      </c>
      <c r="H9" s="3">
        <v>112</v>
      </c>
      <c r="I9" s="3">
        <f>'[59]16th Circuit 02.18'!$G$21</f>
        <v>111</v>
      </c>
      <c r="J9" s="3">
        <f>'[60]16th Circuit 03.18'!$G$21</f>
        <v>111</v>
      </c>
      <c r="K9" s="3">
        <f>'[59]16th Circuit 04.18'!$G$21</f>
        <v>111</v>
      </c>
      <c r="L9" s="3">
        <f>'[59]16th Circuit 05.18'!$G$21</f>
        <v>110</v>
      </c>
      <c r="M9" s="3">
        <f>'[60]16th Circuit 06.18'!$G$21</f>
        <v>109</v>
      </c>
    </row>
    <row r="10" spans="1:13" x14ac:dyDescent="0.25">
      <c r="A10" s="2" t="s">
        <v>58</v>
      </c>
      <c r="B10" s="3">
        <v>85</v>
      </c>
      <c r="C10" s="3">
        <v>85</v>
      </c>
      <c r="D10" s="3">
        <v>84</v>
      </c>
      <c r="E10" s="3">
        <v>82</v>
      </c>
      <c r="F10" s="3">
        <v>84</v>
      </c>
      <c r="G10" s="3">
        <v>85</v>
      </c>
      <c r="H10" s="3">
        <v>85</v>
      </c>
      <c r="I10" s="3">
        <f>'[59]16th Circuit 02.18'!$G$16</f>
        <v>84</v>
      </c>
      <c r="J10" s="3">
        <f>'[60]16th Circuit 03.18'!$G$16</f>
        <v>84</v>
      </c>
      <c r="K10" s="3">
        <f>'[59]16th Circuit 04.18'!$G$16</f>
        <v>84</v>
      </c>
      <c r="L10" s="3">
        <f>'[59]16th Circuit 05.18'!$G$16</f>
        <v>83</v>
      </c>
      <c r="M10" s="3">
        <f>'[60]16th Circuit 06.18'!$G$16</f>
        <v>83</v>
      </c>
    </row>
    <row r="11" spans="1:13" x14ac:dyDescent="0.25">
      <c r="A11" s="2" t="s">
        <v>59</v>
      </c>
      <c r="B11" s="3">
        <v>46</v>
      </c>
      <c r="C11" s="3">
        <v>49</v>
      </c>
      <c r="D11" s="3">
        <v>50</v>
      </c>
      <c r="E11" s="3">
        <v>51</v>
      </c>
      <c r="F11" s="3">
        <v>52</v>
      </c>
      <c r="G11" s="3">
        <v>53</v>
      </c>
      <c r="H11" s="3">
        <v>55</v>
      </c>
      <c r="I11" s="3">
        <f>'[59]16th Circuit 02.18'!$H$16</f>
        <v>48</v>
      </c>
      <c r="J11" s="3">
        <f>'[60]16th Circuit 03.18'!$H$16</f>
        <v>48</v>
      </c>
      <c r="K11" s="3">
        <f>'[59]16th Circuit 04.18'!$H$16</f>
        <v>46</v>
      </c>
      <c r="L11" s="3">
        <f>'[59]16th Circuit 05.18'!$H$16</f>
        <v>43</v>
      </c>
      <c r="M11" s="3">
        <f>'[60]16th Circuit 06.18'!$H$16</f>
        <v>42</v>
      </c>
    </row>
    <row r="12" spans="1:13" x14ac:dyDescent="0.25">
      <c r="A12" s="2" t="s">
        <v>60</v>
      </c>
      <c r="B12" s="3">
        <v>39</v>
      </c>
      <c r="C12" s="3">
        <v>36</v>
      </c>
      <c r="D12" s="3">
        <v>34</v>
      </c>
      <c r="E12" s="3">
        <v>31</v>
      </c>
      <c r="F12" s="3">
        <v>32</v>
      </c>
      <c r="G12" s="3">
        <v>32</v>
      </c>
      <c r="H12" s="3">
        <v>30</v>
      </c>
      <c r="I12" s="3">
        <f>'[59]16th Circuit 02.18'!$G$17</f>
        <v>36</v>
      </c>
      <c r="J12" s="3">
        <f>'[60]16th Circuit 03.18'!$G$17</f>
        <v>36</v>
      </c>
      <c r="K12" s="3">
        <f>'[59]16th Circuit 04.18'!$G$17</f>
        <v>38</v>
      </c>
      <c r="L12" s="3">
        <f>'[59]16th Circuit 05.18'!$G$17</f>
        <v>40</v>
      </c>
      <c r="M12" s="3">
        <f>'[60]16th Circuit 06.18'!$G$17</f>
        <v>41</v>
      </c>
    </row>
    <row r="13" spans="1:13" x14ac:dyDescent="0.25">
      <c r="A13" s="2" t="s">
        <v>61</v>
      </c>
      <c r="B13">
        <v>20</v>
      </c>
      <c r="C13">
        <v>21</v>
      </c>
      <c r="D13">
        <v>23</v>
      </c>
      <c r="E13">
        <v>21</v>
      </c>
      <c r="F13">
        <v>23</v>
      </c>
      <c r="G13">
        <v>25</v>
      </c>
      <c r="H13">
        <v>25</v>
      </c>
      <c r="I13">
        <f>'[24]6+ Months Inactive by County'!$G$27</f>
        <v>24</v>
      </c>
      <c r="J13">
        <f>'[25]6+ Months Inactive by County'!$G$27</f>
        <v>23</v>
      </c>
      <c r="K13">
        <f>'[26]6+ Months Inactive by County'!$G$27</f>
        <v>24</v>
      </c>
      <c r="L13">
        <f>'[27]6+ Months Inactive by County'!$G$27</f>
        <v>26</v>
      </c>
      <c r="M13">
        <f>'[28]6+ Months Inactive by County'!$G$27</f>
        <v>25</v>
      </c>
    </row>
    <row r="14" spans="1:13" x14ac:dyDescent="0.25">
      <c r="A14" s="2" t="s">
        <v>3</v>
      </c>
      <c r="B14" s="3">
        <v>23</v>
      </c>
      <c r="C14" s="3">
        <v>23</v>
      </c>
      <c r="D14" s="3">
        <v>23</v>
      </c>
      <c r="E14" s="3">
        <v>27</v>
      </c>
      <c r="F14" s="3">
        <v>27</v>
      </c>
      <c r="G14" s="3">
        <v>27</v>
      </c>
      <c r="H14" s="3">
        <v>27</v>
      </c>
      <c r="I14" s="3">
        <f>'[59]16th Circuit 02.18'!$H$18</f>
        <v>27</v>
      </c>
      <c r="J14" s="3">
        <f>'[60]16th Circuit 03.18'!$H$18</f>
        <v>27</v>
      </c>
      <c r="K14" s="3">
        <f>'[59]16th Circuit 04.18'!$H$18</f>
        <v>27</v>
      </c>
      <c r="L14" s="3">
        <f>'[59]16th Circuit 05.18'!$H$18</f>
        <v>27</v>
      </c>
      <c r="M14" s="3">
        <f>'[60]16th Circuit 06.18'!$H$18</f>
        <v>26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4</v>
      </c>
      <c r="C17" s="3">
        <v>0</v>
      </c>
      <c r="D17" s="3">
        <v>0</v>
      </c>
      <c r="E17" s="3">
        <v>1</v>
      </c>
      <c r="F17" s="3">
        <v>2</v>
      </c>
      <c r="G17" s="3">
        <v>3</v>
      </c>
      <c r="H17" s="3">
        <v>0</v>
      </c>
      <c r="I17" s="3">
        <f>'[59]16th Circuit 02.18'!$H$19</f>
        <v>0</v>
      </c>
      <c r="J17" s="3">
        <f>'[60]16th Circuit 03.18'!$H$19</f>
        <v>0</v>
      </c>
      <c r="K17" s="3">
        <f>'[59]16th Circuit 04.18'!$H$19</f>
        <v>0</v>
      </c>
      <c r="L17" s="3">
        <f>'[59]16th Circuit 05.18'!$H$19</f>
        <v>0</v>
      </c>
      <c r="M17" s="3">
        <f>'[60]16th Circuit 06.18'!$H$19</f>
        <v>0</v>
      </c>
    </row>
    <row r="18" spans="1:13" x14ac:dyDescent="0.25">
      <c r="A18" s="2" t="s">
        <v>5</v>
      </c>
      <c r="B18" s="3">
        <v>0</v>
      </c>
      <c r="C18" s="3">
        <v>1</v>
      </c>
      <c r="D18" s="3">
        <v>0</v>
      </c>
      <c r="E18" s="3">
        <v>1</v>
      </c>
      <c r="F18" s="3">
        <v>2</v>
      </c>
      <c r="G18" s="3">
        <v>0</v>
      </c>
      <c r="H18" s="3">
        <v>0</v>
      </c>
      <c r="I18" s="3">
        <f>'[59]16th Circuit 02.18'!$H$20</f>
        <v>0</v>
      </c>
      <c r="J18" s="3">
        <f>'[60]16th Circuit 03.18'!$H$20</f>
        <v>0</v>
      </c>
      <c r="K18" s="3">
        <f>'[59]16th Circuit 04.18'!$H$20</f>
        <v>0</v>
      </c>
      <c r="L18" s="3">
        <f>'[59]16th Circuit 05.18'!$H$20</f>
        <v>0</v>
      </c>
      <c r="M18" s="3">
        <f>'[60]16th Circuit 06.18'!$H$20</f>
        <v>2</v>
      </c>
    </row>
  </sheetData>
  <pageMargins left="0.25" right="0.25" top="0.75" bottom="0.75" header="0.3" footer="0.3"/>
  <pageSetup scale="91" orientation="landscape" r:id="rId1"/>
  <headerFooter>
    <oddHeader>&amp;C&amp;"-,Bold"Circuit 16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x14ac:dyDescent="0.25">
      <c r="B2" s="2" t="s">
        <v>49</v>
      </c>
      <c r="N2" s="17" t="str">
        <f>'Statewide Charts FY 17-18'!N2</f>
        <v>June 2018</v>
      </c>
    </row>
    <row r="3" spans="2:15" x14ac:dyDescent="0.25">
      <c r="B3" s="2"/>
    </row>
    <row r="24" spans="2:14" x14ac:dyDescent="0.25">
      <c r="B24" s="2" t="str">
        <f>B2</f>
        <v>Circuit 16</v>
      </c>
      <c r="N24" s="17" t="str">
        <f>'Statewide Charts FY 17-18'!N2</f>
        <v>June 2018</v>
      </c>
    </row>
    <row r="25" spans="2:14" x14ac:dyDescent="0.25">
      <c r="B25" s="2"/>
    </row>
    <row r="46" spans="2:14" x14ac:dyDescent="0.25">
      <c r="B46" s="2" t="str">
        <f>B2</f>
        <v>Circuit 16</v>
      </c>
      <c r="N46" s="17" t="str">
        <f>'Statewide Charts FY 17-18'!N2</f>
        <v>June 2018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6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M18"/>
  <sheetViews>
    <sheetView view="pageLayout" zoomScaleNormal="100" workbookViewId="0">
      <selection activeCell="N18" sqref="N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v>3137</v>
      </c>
      <c r="C2" s="3">
        <v>3176</v>
      </c>
      <c r="D2" s="3">
        <v>3117</v>
      </c>
      <c r="E2" s="3">
        <v>3073</v>
      </c>
      <c r="F2" s="3">
        <v>2985</v>
      </c>
      <c r="G2" s="3">
        <v>3011</v>
      </c>
      <c r="H2" s="3">
        <v>2925</v>
      </c>
      <c r="I2" s="3">
        <f>[8]Sheet1!$S$93</f>
        <v>2920</v>
      </c>
      <c r="J2" s="3">
        <f>[9]Sheet1!$S$93</f>
        <v>2929</v>
      </c>
      <c r="K2" s="3">
        <f>[10]Sheet1!$S$93</f>
        <v>2886</v>
      </c>
      <c r="L2" s="3">
        <f>[11]Sheet1!$S$93</f>
        <v>2907</v>
      </c>
      <c r="M2" s="3">
        <f>[12]Sheet1!$S$93</f>
        <v>2853</v>
      </c>
    </row>
    <row r="3" spans="1:13" x14ac:dyDescent="0.25">
      <c r="A3" s="2" t="s">
        <v>0</v>
      </c>
      <c r="B3" s="3">
        <v>2581</v>
      </c>
      <c r="C3" s="3">
        <v>2631</v>
      </c>
      <c r="D3" s="3">
        <v>2598</v>
      </c>
      <c r="E3" s="3">
        <v>2583</v>
      </c>
      <c r="F3" s="3">
        <v>2553</v>
      </c>
      <c r="G3" s="3">
        <v>2567</v>
      </c>
      <c r="H3" s="3">
        <v>2536</v>
      </c>
      <c r="I3" s="3">
        <f>'[61]17th Circuit 02.18'!$B$7</f>
        <v>2520</v>
      </c>
      <c r="J3" s="3">
        <f>'[62]17th Circuit 03.18'!$B$7</f>
        <v>2508</v>
      </c>
      <c r="K3" s="3">
        <f>'[61]17th Circuit 04.18'!$B$7</f>
        <v>2492</v>
      </c>
      <c r="L3" s="3">
        <f>'[61]05.18'!$B$7</f>
        <v>2593</v>
      </c>
      <c r="M3" s="3">
        <f>'[62]17th Circuit 06.18'!$B$7</f>
        <v>2568</v>
      </c>
    </row>
    <row r="4" spans="1:13" x14ac:dyDescent="0.25">
      <c r="A4" s="2" t="s">
        <v>1</v>
      </c>
      <c r="B4" s="3">
        <v>1234</v>
      </c>
      <c r="C4" s="3">
        <v>1321</v>
      </c>
      <c r="D4" s="3">
        <v>1271</v>
      </c>
      <c r="E4" s="3">
        <v>1297</v>
      </c>
      <c r="F4" s="3">
        <v>1285</v>
      </c>
      <c r="G4" s="3">
        <v>1259</v>
      </c>
      <c r="H4" s="3">
        <v>1268</v>
      </c>
      <c r="I4" s="3">
        <f>'[61]17th Circuit 02.18'!$B$16</f>
        <v>1304</v>
      </c>
      <c r="J4" s="3">
        <f>'[62]17th Circuit 03.18'!$B$16</f>
        <v>1297</v>
      </c>
      <c r="K4" s="3">
        <f>'[61]17th Circuit 04.18'!$B$16</f>
        <v>1296</v>
      </c>
      <c r="L4" s="3">
        <f>'[61]05.18'!$B$16</f>
        <v>1347</v>
      </c>
      <c r="M4" s="3">
        <f>'[62]17th Circuit 06.18'!$B$16</f>
        <v>1308</v>
      </c>
    </row>
    <row r="5" spans="1:13" x14ac:dyDescent="0.25">
      <c r="A5" s="2" t="s">
        <v>6</v>
      </c>
      <c r="B5" s="3">
        <v>1327</v>
      </c>
      <c r="C5" s="3">
        <v>1292</v>
      </c>
      <c r="D5" s="3">
        <v>1310</v>
      </c>
      <c r="E5" s="3">
        <v>1275</v>
      </c>
      <c r="F5" s="3">
        <v>1252</v>
      </c>
      <c r="G5" s="3">
        <v>1292</v>
      </c>
      <c r="H5" s="3">
        <v>1242</v>
      </c>
      <c r="I5" s="3">
        <f>'[61]17th Circuit 02.18'!$B$9</f>
        <v>1209</v>
      </c>
      <c r="J5" s="3">
        <f>'[62]17th Circuit 03.18'!$B$9</f>
        <v>1201</v>
      </c>
      <c r="K5" s="3">
        <f>'[61]17th Circuit 04.18'!$B$9</f>
        <v>1183</v>
      </c>
      <c r="L5" s="3">
        <f>'[61]05.18'!$B$9</f>
        <v>1232</v>
      </c>
      <c r="M5" s="3">
        <f>'[62]17th Circuit 06.18'!$B$9</f>
        <v>1251</v>
      </c>
    </row>
    <row r="6" spans="1:13" x14ac:dyDescent="0.25">
      <c r="A6" s="2" t="s">
        <v>7</v>
      </c>
      <c r="B6" s="3">
        <v>20</v>
      </c>
      <c r="C6" s="3">
        <v>18</v>
      </c>
      <c r="D6" s="3">
        <v>17</v>
      </c>
      <c r="E6" s="3">
        <v>11</v>
      </c>
      <c r="F6" s="3">
        <v>16</v>
      </c>
      <c r="G6" s="3">
        <v>16</v>
      </c>
      <c r="H6" s="3">
        <v>26</v>
      </c>
      <c r="I6" s="3">
        <f t="shared" ref="I6:M6" si="0">I3-(I4+I5)</f>
        <v>7</v>
      </c>
      <c r="J6" s="3">
        <f t="shared" si="0"/>
        <v>10</v>
      </c>
      <c r="K6" s="3">
        <f t="shared" si="0"/>
        <v>13</v>
      </c>
      <c r="L6" s="3">
        <f t="shared" si="0"/>
        <v>14</v>
      </c>
      <c r="M6" s="3">
        <f t="shared" si="0"/>
        <v>9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851</v>
      </c>
      <c r="C9" s="3">
        <v>846</v>
      </c>
      <c r="D9" s="3">
        <v>835</v>
      </c>
      <c r="E9" s="3">
        <v>853</v>
      </c>
      <c r="F9" s="3">
        <v>850</v>
      </c>
      <c r="G9" s="3">
        <v>844</v>
      </c>
      <c r="H9" s="3">
        <v>850</v>
      </c>
      <c r="I9" s="3">
        <f>'[61]17th Circuit 02.18'!$G$21</f>
        <v>846</v>
      </c>
      <c r="J9" s="3">
        <f>'[62]17th Circuit 03.18'!$G$21</f>
        <v>852</v>
      </c>
      <c r="K9" s="3">
        <f>'[61]17th Circuit 04.18'!$G$21</f>
        <v>847</v>
      </c>
      <c r="L9" s="3">
        <f>'[61]05.18'!$G$21</f>
        <v>848</v>
      </c>
      <c r="M9" s="3">
        <f>'[62]17th Circuit 06.18'!$G$21</f>
        <v>855</v>
      </c>
    </row>
    <row r="10" spans="1:13" x14ac:dyDescent="0.25">
      <c r="A10" s="2" t="s">
        <v>58</v>
      </c>
      <c r="B10" s="3">
        <v>793</v>
      </c>
      <c r="C10" s="3">
        <v>788</v>
      </c>
      <c r="D10" s="3">
        <v>778</v>
      </c>
      <c r="E10" s="3">
        <v>795</v>
      </c>
      <c r="F10" s="3">
        <v>793</v>
      </c>
      <c r="G10" s="3">
        <v>786</v>
      </c>
      <c r="H10" s="3">
        <v>792</v>
      </c>
      <c r="I10" s="3">
        <f>'[61]17th Circuit 02.18'!$G$16</f>
        <v>788</v>
      </c>
      <c r="J10" s="3">
        <f>'[62]17th Circuit 03.18'!$G$16</f>
        <v>794</v>
      </c>
      <c r="K10" s="3">
        <f>'[61]17th Circuit 04.18'!$G$16</f>
        <v>789</v>
      </c>
      <c r="L10" s="3">
        <f>'[61]05.18'!$G$16</f>
        <v>790</v>
      </c>
      <c r="M10" s="3">
        <f>'[62]17th Circuit 06.18'!$G$16</f>
        <v>797</v>
      </c>
    </row>
    <row r="11" spans="1:13" x14ac:dyDescent="0.25">
      <c r="A11" s="2" t="s">
        <v>59</v>
      </c>
      <c r="B11" s="3">
        <v>517</v>
      </c>
      <c r="C11" s="3">
        <v>534</v>
      </c>
      <c r="D11" s="3">
        <v>513</v>
      </c>
      <c r="E11" s="3">
        <v>520</v>
      </c>
      <c r="F11" s="3">
        <v>522</v>
      </c>
      <c r="G11" s="3">
        <v>520</v>
      </c>
      <c r="H11" s="3">
        <v>522</v>
      </c>
      <c r="I11" s="3">
        <f>'[61]17th Circuit 02.18'!$H$16</f>
        <v>522</v>
      </c>
      <c r="J11" s="3">
        <f>'[62]17th Circuit 03.18'!$H$16</f>
        <v>532</v>
      </c>
      <c r="K11" s="3">
        <f>'[61]17th Circuit 04.18'!$H$16</f>
        <v>531</v>
      </c>
      <c r="L11" s="3">
        <f>'[61]05.18'!$H$16</f>
        <v>540</v>
      </c>
      <c r="M11" s="3">
        <f>'[62]17th Circuit 06.18'!$H$16</f>
        <v>534</v>
      </c>
    </row>
    <row r="12" spans="1:13" x14ac:dyDescent="0.25">
      <c r="A12" s="2" t="s">
        <v>60</v>
      </c>
      <c r="B12" s="3">
        <v>276</v>
      </c>
      <c r="C12" s="3">
        <v>254</v>
      </c>
      <c r="D12" s="3">
        <v>265</v>
      </c>
      <c r="E12" s="3">
        <v>275</v>
      </c>
      <c r="F12" s="3">
        <v>271</v>
      </c>
      <c r="G12" s="3">
        <v>266</v>
      </c>
      <c r="H12" s="3">
        <v>270</v>
      </c>
      <c r="I12" s="3">
        <f>'[61]17th Circuit 02.18'!$G$17</f>
        <v>266</v>
      </c>
      <c r="J12" s="3">
        <f>'[62]17th Circuit 03.18'!$G$17</f>
        <v>262</v>
      </c>
      <c r="K12" s="3">
        <f>'[61]17th Circuit 04.18'!$G$17</f>
        <v>258</v>
      </c>
      <c r="L12" s="3">
        <f>'[61]05.18'!$G$17</f>
        <v>250</v>
      </c>
      <c r="M12" s="3">
        <f>'[62]17th Circuit 06.18'!$G$17</f>
        <v>263</v>
      </c>
    </row>
    <row r="13" spans="1:13" x14ac:dyDescent="0.25">
      <c r="A13" s="2" t="s">
        <v>61</v>
      </c>
      <c r="B13">
        <v>104</v>
      </c>
      <c r="C13">
        <v>121</v>
      </c>
      <c r="D13">
        <v>133</v>
      </c>
      <c r="E13">
        <v>143</v>
      </c>
      <c r="F13">
        <v>162</v>
      </c>
      <c r="G13">
        <v>165</v>
      </c>
      <c r="H13">
        <v>161</v>
      </c>
      <c r="I13">
        <f>'[24]6+ Months Inactive by County'!$G$29</f>
        <v>162</v>
      </c>
      <c r="J13">
        <f>'[25]6+ Months Inactive by County'!$G$29</f>
        <v>150</v>
      </c>
      <c r="K13">
        <f>'[26]6+ Months Inactive by County'!$G$29</f>
        <v>150</v>
      </c>
      <c r="L13">
        <f>'[27]6+ Months Inactive by County'!$G$29</f>
        <v>158</v>
      </c>
      <c r="M13">
        <f>'[28]6+ Months Inactive by County'!$G$29</f>
        <v>160</v>
      </c>
    </row>
    <row r="14" spans="1:13" x14ac:dyDescent="0.25">
      <c r="A14" s="2" t="s">
        <v>3</v>
      </c>
      <c r="B14" s="3">
        <v>58</v>
      </c>
      <c r="C14" s="3">
        <v>58</v>
      </c>
      <c r="D14" s="3">
        <v>57</v>
      </c>
      <c r="E14" s="3">
        <v>58</v>
      </c>
      <c r="F14" s="3">
        <v>57</v>
      </c>
      <c r="G14" s="3">
        <v>58</v>
      </c>
      <c r="H14" s="3">
        <v>58</v>
      </c>
      <c r="I14" s="3">
        <f>'[61]17th Circuit 02.18'!$H$18</f>
        <v>58</v>
      </c>
      <c r="J14" s="3">
        <f>'[62]17th Circuit 03.18'!$H$18</f>
        <v>58</v>
      </c>
      <c r="K14" s="3">
        <f>'[61]17th Circuit 04.18'!$H$18</f>
        <v>58</v>
      </c>
      <c r="L14" s="3">
        <f>'[61]05.18'!$H$18</f>
        <v>58</v>
      </c>
      <c r="M14" s="3">
        <f>'[62]17th Circuit 06.18'!$H$18</f>
        <v>58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23</v>
      </c>
      <c r="C17" s="3">
        <v>17</v>
      </c>
      <c r="D17" s="3">
        <v>3</v>
      </c>
      <c r="E17" s="3">
        <v>20</v>
      </c>
      <c r="F17" s="3">
        <v>20</v>
      </c>
      <c r="G17" s="3">
        <v>14</v>
      </c>
      <c r="H17" s="3">
        <v>19</v>
      </c>
      <c r="I17" s="3">
        <f>'[61]17th Circuit 02.18'!$H$19</f>
        <v>13</v>
      </c>
      <c r="J17" s="3">
        <f>'[62]17th Circuit 03.18'!$H$19</f>
        <v>17</v>
      </c>
      <c r="K17" s="3">
        <f>'[61]17th Circuit 04.18'!$H$19</f>
        <v>22</v>
      </c>
      <c r="L17" s="3">
        <f>'[61]05.18'!$H$19</f>
        <v>16</v>
      </c>
      <c r="M17" s="3">
        <f>'[62]17th Circuit 06.18'!$H$19</f>
        <v>15</v>
      </c>
    </row>
    <row r="18" spans="1:13" x14ac:dyDescent="0.25">
      <c r="A18" s="2" t="s">
        <v>5</v>
      </c>
      <c r="B18" s="3">
        <v>22</v>
      </c>
      <c r="C18" s="3">
        <v>10</v>
      </c>
      <c r="D18" s="3">
        <v>2</v>
      </c>
      <c r="E18" s="3">
        <v>21</v>
      </c>
      <c r="F18" s="3">
        <v>15</v>
      </c>
      <c r="G18" s="3">
        <v>8</v>
      </c>
      <c r="H18" s="3">
        <v>17</v>
      </c>
      <c r="I18" s="3">
        <f>'[61]17th Circuit 02.18'!$H$20</f>
        <v>10</v>
      </c>
      <c r="J18" s="3">
        <f>'[62]17th Circuit 03.18'!$H$20</f>
        <v>27</v>
      </c>
      <c r="K18" s="3">
        <f>'[61]17th Circuit 04.18'!$H$20</f>
        <v>15</v>
      </c>
      <c r="L18" s="3">
        <f>'[61]05.18'!$H$20</f>
        <v>8</v>
      </c>
      <c r="M18" s="3">
        <f>'[62]17th Circuit 06.18'!$H$20</f>
        <v>10</v>
      </c>
    </row>
  </sheetData>
  <pageMargins left="0.25" right="0.25" top="0.75" bottom="0.75" header="0.3" footer="0.3"/>
  <pageSetup scale="91" orientation="landscape" r:id="rId1"/>
  <headerFooter>
    <oddHeader>&amp;C&amp;"-,Bold"Circuit 17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x14ac:dyDescent="0.25">
      <c r="B2" s="2" t="s">
        <v>53</v>
      </c>
      <c r="N2" s="17" t="str">
        <f>'Statewide Charts FY 17-18'!N2</f>
        <v>June 2018</v>
      </c>
    </row>
    <row r="24" spans="2:14" x14ac:dyDescent="0.25">
      <c r="B24" s="2" t="str">
        <f>B2</f>
        <v>Circuit 17</v>
      </c>
      <c r="N24" s="17" t="str">
        <f>'Statewide Charts FY 17-18'!N2</f>
        <v>June 2018</v>
      </c>
    </row>
    <row r="46" spans="2:14" x14ac:dyDescent="0.25">
      <c r="B46" s="2" t="str">
        <f>B2</f>
        <v>Circuit 17</v>
      </c>
      <c r="N46" s="17" t="str">
        <f>'Statewide Charts FY 17-18'!N2</f>
        <v>June 2018</v>
      </c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M18"/>
  <sheetViews>
    <sheetView view="pageLayout" zoomScaleNormal="100" workbookViewId="0">
      <selection activeCell="N18" sqref="N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v>1546</v>
      </c>
      <c r="C2" s="3">
        <v>1576</v>
      </c>
      <c r="D2" s="3">
        <v>1558</v>
      </c>
      <c r="E2" s="3">
        <v>1519</v>
      </c>
      <c r="F2" s="3">
        <v>1495</v>
      </c>
      <c r="G2" s="3">
        <v>1507</v>
      </c>
      <c r="H2" s="3">
        <v>1466</v>
      </c>
      <c r="I2" s="3">
        <f>[8]Sheet1!$S$97</f>
        <v>1507</v>
      </c>
      <c r="J2" s="3">
        <f>[9]Sheet1!$S$97</f>
        <v>1456</v>
      </c>
      <c r="K2" s="3">
        <f>[10]Sheet1!$S$97</f>
        <v>1434</v>
      </c>
      <c r="L2" s="3">
        <f>[11]Sheet1!$S$97</f>
        <v>1460</v>
      </c>
      <c r="M2" s="3">
        <f>[12]Sheet1!$S$97</f>
        <v>1365</v>
      </c>
    </row>
    <row r="3" spans="1:13" x14ac:dyDescent="0.25">
      <c r="A3" s="2" t="s">
        <v>0</v>
      </c>
      <c r="B3" s="3">
        <v>1499</v>
      </c>
      <c r="C3" s="3">
        <v>1426</v>
      </c>
      <c r="D3" s="3">
        <v>1409</v>
      </c>
      <c r="E3" s="3">
        <v>1350</v>
      </c>
      <c r="F3" s="3">
        <v>1301</v>
      </c>
      <c r="G3" s="3">
        <v>1260</v>
      </c>
      <c r="H3" s="3">
        <v>1235</v>
      </c>
      <c r="I3" s="3">
        <f>'[63]18th Circuit Summary 02.18'!$B$7</f>
        <v>1237</v>
      </c>
      <c r="J3" s="3">
        <f>'[64]18th Circuit Summary 03.18'!$B$7</f>
        <v>1217</v>
      </c>
      <c r="K3" s="3">
        <f>'[63]18th Circuit Summary 04.18'!$B$7</f>
        <v>1200</v>
      </c>
      <c r="L3" s="3">
        <f>'[63]18th Circuit Summary 05.18'!$B$7</f>
        <v>1213</v>
      </c>
      <c r="M3" s="3">
        <f>'[64]18th Circuit Summary 06.18'!$B$7</f>
        <v>1174</v>
      </c>
    </row>
    <row r="4" spans="1:13" x14ac:dyDescent="0.25">
      <c r="A4" s="2" t="s">
        <v>1</v>
      </c>
      <c r="B4" s="3">
        <v>1005</v>
      </c>
      <c r="C4" s="3">
        <v>975</v>
      </c>
      <c r="D4" s="3">
        <v>936</v>
      </c>
      <c r="E4" s="3">
        <v>949</v>
      </c>
      <c r="F4" s="3">
        <v>966</v>
      </c>
      <c r="G4" s="3">
        <v>901</v>
      </c>
      <c r="H4" s="3">
        <v>902</v>
      </c>
      <c r="I4" s="3">
        <f>'[63]18th Circuit Summary 02.18'!$B$16</f>
        <v>927</v>
      </c>
      <c r="J4" s="3">
        <f>'[64]18th Circuit Summary 03.18'!$B$16</f>
        <v>933</v>
      </c>
      <c r="K4" s="3">
        <f>'[63]18th Circuit Summary 04.18'!$B$16</f>
        <v>924</v>
      </c>
      <c r="L4" s="3">
        <f>'[63]18th Circuit Summary 05.18'!$B$16</f>
        <v>926</v>
      </c>
      <c r="M4" s="3">
        <f>'[64]18th Circuit Summary 06.18'!$B$16</f>
        <v>895</v>
      </c>
    </row>
    <row r="5" spans="1:13" x14ac:dyDescent="0.25">
      <c r="A5" s="2" t="s">
        <v>6</v>
      </c>
      <c r="B5" s="3">
        <v>484</v>
      </c>
      <c r="C5" s="3">
        <v>444</v>
      </c>
      <c r="D5" s="3">
        <v>465</v>
      </c>
      <c r="E5" s="3">
        <v>392</v>
      </c>
      <c r="F5" s="3">
        <v>332</v>
      </c>
      <c r="G5" s="3">
        <v>349</v>
      </c>
      <c r="H5" s="3">
        <v>323</v>
      </c>
      <c r="I5" s="3">
        <f>'[63]18th Circuit Summary 02.18'!$B$9</f>
        <v>301</v>
      </c>
      <c r="J5" s="3">
        <f>'[64]18th Circuit Summary 03.18'!$B$9</f>
        <v>279</v>
      </c>
      <c r="K5" s="3">
        <f>'[63]18th Circuit Summary 04.18'!$B$9</f>
        <v>273</v>
      </c>
      <c r="L5" s="3">
        <f>'[63]18th Circuit Summary 05.18'!$B$9</f>
        <v>287</v>
      </c>
      <c r="M5" s="3">
        <f>'[64]18th Circuit Summary 06.18'!$B$9</f>
        <v>279</v>
      </c>
    </row>
    <row r="6" spans="1:13" x14ac:dyDescent="0.25">
      <c r="A6" s="2" t="s">
        <v>7</v>
      </c>
      <c r="B6" s="3">
        <v>10</v>
      </c>
      <c r="C6" s="3">
        <v>7</v>
      </c>
      <c r="D6" s="3">
        <v>8</v>
      </c>
      <c r="E6" s="3">
        <v>9</v>
      </c>
      <c r="F6" s="3">
        <v>3</v>
      </c>
      <c r="G6" s="3">
        <v>10</v>
      </c>
      <c r="H6" s="3">
        <v>10</v>
      </c>
      <c r="I6" s="3">
        <f t="shared" ref="I6:M6" si="0">I3-(I4+I5)</f>
        <v>9</v>
      </c>
      <c r="J6" s="3">
        <f t="shared" si="0"/>
        <v>5</v>
      </c>
      <c r="K6" s="3">
        <f t="shared" si="0"/>
        <v>3</v>
      </c>
      <c r="L6" s="3">
        <f t="shared" si="0"/>
        <v>0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534</v>
      </c>
      <c r="C9" s="3">
        <v>540</v>
      </c>
      <c r="D9" s="3">
        <v>540</v>
      </c>
      <c r="E9" s="3">
        <v>534</v>
      </c>
      <c r="F9" s="3">
        <v>540</v>
      </c>
      <c r="G9" s="3">
        <v>525</v>
      </c>
      <c r="H9" s="3">
        <v>529</v>
      </c>
      <c r="I9" s="3">
        <f>'[63]18th Circuit Summary 02.18'!$G$21</f>
        <v>540</v>
      </c>
      <c r="J9" s="3">
        <f>'[64]18th Circuit Summary 03.18'!$G$21</f>
        <v>533</v>
      </c>
      <c r="K9" s="3">
        <f>'[63]18th Circuit Summary 04.18'!$G$21</f>
        <v>538</v>
      </c>
      <c r="L9" s="3">
        <f>'[63]18th Circuit Summary 05.18'!$G$21</f>
        <v>536</v>
      </c>
      <c r="M9" s="3">
        <f>'[64]18th Circuit Summary 06.18'!$G$21</f>
        <v>541</v>
      </c>
    </row>
    <row r="10" spans="1:13" x14ac:dyDescent="0.25">
      <c r="A10" s="2" t="s">
        <v>58</v>
      </c>
      <c r="B10" s="3">
        <v>504</v>
      </c>
      <c r="C10" s="3">
        <v>510</v>
      </c>
      <c r="D10" s="3">
        <v>514</v>
      </c>
      <c r="E10" s="3">
        <v>509</v>
      </c>
      <c r="F10" s="3">
        <v>515</v>
      </c>
      <c r="G10" s="3">
        <v>500</v>
      </c>
      <c r="H10" s="3">
        <v>502</v>
      </c>
      <c r="I10" s="3">
        <f>'[63]18th Circuit Summary 02.18'!$G$16</f>
        <v>513</v>
      </c>
      <c r="J10" s="3">
        <f>'[64]18th Circuit Summary 03.18'!$G$16</f>
        <v>508</v>
      </c>
      <c r="K10" s="3">
        <f>'[63]18th Circuit Summary 04.18'!$G$16</f>
        <v>517</v>
      </c>
      <c r="L10" s="3">
        <f>'[63]18th Circuit Summary 05.18'!$G$16</f>
        <v>515</v>
      </c>
      <c r="M10" s="3">
        <f>'[64]18th Circuit Summary 06.18'!$G$16</f>
        <v>521</v>
      </c>
    </row>
    <row r="11" spans="1:13" x14ac:dyDescent="0.25">
      <c r="A11" s="2" t="s">
        <v>59</v>
      </c>
      <c r="B11" s="3">
        <v>399</v>
      </c>
      <c r="C11" s="3">
        <v>396</v>
      </c>
      <c r="D11" s="3">
        <v>381</v>
      </c>
      <c r="E11" s="3">
        <v>389</v>
      </c>
      <c r="F11" s="3">
        <v>392</v>
      </c>
      <c r="G11" s="3">
        <v>379</v>
      </c>
      <c r="H11" s="3">
        <v>375</v>
      </c>
      <c r="I11" s="3">
        <f>'[63]18th Circuit Summary 02.18'!$H$16</f>
        <v>388</v>
      </c>
      <c r="J11" s="3">
        <f>'[64]18th Circuit Summary 03.18'!$H$16</f>
        <v>381</v>
      </c>
      <c r="K11" s="3">
        <f>'[63]18th Circuit Summary 04.18'!$H$16</f>
        <v>376</v>
      </c>
      <c r="L11" s="3">
        <f>'[63]18th Circuit Summary 05.18'!$H$16</f>
        <v>373</v>
      </c>
      <c r="M11" s="3">
        <f>'[64]18th Circuit Summary 06.18'!$H$16</f>
        <v>373</v>
      </c>
    </row>
    <row r="12" spans="1:13" x14ac:dyDescent="0.25">
      <c r="A12" s="2" t="s">
        <v>60</v>
      </c>
      <c r="B12" s="3">
        <v>105</v>
      </c>
      <c r="C12" s="3">
        <v>114</v>
      </c>
      <c r="D12" s="3">
        <v>133</v>
      </c>
      <c r="E12" s="3">
        <v>120</v>
      </c>
      <c r="F12" s="3">
        <v>123</v>
      </c>
      <c r="G12" s="3">
        <v>121</v>
      </c>
      <c r="H12" s="3">
        <v>127</v>
      </c>
      <c r="I12" s="3">
        <f>'[63]18th Circuit Summary 02.18'!$G$17</f>
        <v>125</v>
      </c>
      <c r="J12" s="3">
        <f>'[64]18th Circuit Summary 03.18'!$G$17</f>
        <v>127</v>
      </c>
      <c r="K12" s="3">
        <f>'[63]18th Circuit Summary 04.18'!$G$17</f>
        <v>141</v>
      </c>
      <c r="L12" s="3">
        <f>'[63]18th Circuit Summary 05.18'!$G$17</f>
        <v>142</v>
      </c>
      <c r="M12" s="3">
        <f>'[64]18th Circuit Summary 06.18'!$G$17</f>
        <v>148</v>
      </c>
    </row>
    <row r="13" spans="1:13" x14ac:dyDescent="0.25">
      <c r="A13" s="2" t="s">
        <v>61</v>
      </c>
      <c r="B13">
        <v>48</v>
      </c>
      <c r="C13">
        <v>49</v>
      </c>
      <c r="D13">
        <v>42</v>
      </c>
      <c r="E13">
        <v>47</v>
      </c>
      <c r="F13">
        <v>40</v>
      </c>
      <c r="G13">
        <v>45</v>
      </c>
      <c r="H13">
        <v>48</v>
      </c>
      <c r="I13">
        <f>'[24]6+ Months Inactive by County'!$G$32</f>
        <v>53</v>
      </c>
      <c r="J13">
        <f>'[25]6+ Months Inactive by County'!$G$32</f>
        <v>56</v>
      </c>
      <c r="K13">
        <f>'[26]6+ Months Inactive by County'!$G$32</f>
        <v>68</v>
      </c>
      <c r="L13">
        <f>'[27]6+ Months Inactive by County'!$G$32</f>
        <v>79</v>
      </c>
      <c r="M13">
        <f>'[28]6+ Months Inactive by County'!$G$32</f>
        <v>85</v>
      </c>
    </row>
    <row r="14" spans="1:13" x14ac:dyDescent="0.25">
      <c r="A14" s="2" t="s">
        <v>3</v>
      </c>
      <c r="B14" s="3">
        <v>30</v>
      </c>
      <c r="C14" s="3">
        <v>30</v>
      </c>
      <c r="D14" s="3">
        <v>26</v>
      </c>
      <c r="E14" s="3">
        <v>25</v>
      </c>
      <c r="F14" s="3">
        <v>25</v>
      </c>
      <c r="G14" s="3">
        <v>25</v>
      </c>
      <c r="H14" s="3">
        <v>27</v>
      </c>
      <c r="I14" s="3">
        <f>'[63]18th Circuit Summary 02.18'!$H$18</f>
        <v>27</v>
      </c>
      <c r="J14" s="3">
        <f>'[64]18th Circuit Summary 03.18'!$H$18</f>
        <v>25</v>
      </c>
      <c r="K14" s="3">
        <f>'[63]18th Circuit Summary 04.18'!$H$18</f>
        <v>21</v>
      </c>
      <c r="L14" s="3">
        <f>'[63]18th Circuit Summary 05.18'!$H$18</f>
        <v>21</v>
      </c>
      <c r="M14" s="3">
        <f>'[64]18th Circuit Summary 06.18'!$H$18</f>
        <v>20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3</v>
      </c>
      <c r="C17" s="3">
        <v>15</v>
      </c>
      <c r="D17" s="3">
        <v>19</v>
      </c>
      <c r="E17" s="3">
        <v>7</v>
      </c>
      <c r="F17" s="3">
        <v>18</v>
      </c>
      <c r="G17" s="3">
        <v>1</v>
      </c>
      <c r="H17" s="3">
        <v>7</v>
      </c>
      <c r="I17" s="3">
        <f>'[63]18th Circuit Summary 02.18'!$H$19</f>
        <v>16</v>
      </c>
      <c r="J17" s="3">
        <f>'[64]18th Circuit Summary 03.18'!$H$19</f>
        <v>6</v>
      </c>
      <c r="K17" s="3">
        <f>'[63]18th Circuit Summary 04.18'!$H$19</f>
        <v>11</v>
      </c>
      <c r="L17" s="3">
        <f>'[63]18th Circuit Summary 05.18'!$H$19</f>
        <v>6</v>
      </c>
      <c r="M17" s="3">
        <f>'[64]18th Circuit Summary 06.18'!$H$19</f>
        <v>6</v>
      </c>
    </row>
    <row r="18" spans="1:13" x14ac:dyDescent="0.25">
      <c r="A18" s="2" t="s">
        <v>5</v>
      </c>
      <c r="B18" s="3">
        <v>9</v>
      </c>
      <c r="C18" s="3">
        <v>6</v>
      </c>
      <c r="D18" s="3">
        <v>19</v>
      </c>
      <c r="E18" s="3">
        <v>12</v>
      </c>
      <c r="F18" s="3">
        <v>15</v>
      </c>
      <c r="G18" s="3">
        <v>1</v>
      </c>
      <c r="H18" s="3">
        <v>3</v>
      </c>
      <c r="I18" s="3">
        <f>'[63]18th Circuit Summary 02.18'!$H$20</f>
        <v>11</v>
      </c>
      <c r="J18" s="3">
        <f>'[64]18th Circuit Summary 03.18'!$H$20</f>
        <v>2</v>
      </c>
      <c r="K18" s="3">
        <f>'[63]18th Circuit Summary 04.18'!$H$20</f>
        <v>8</v>
      </c>
      <c r="L18" s="3">
        <f>'[63]18th Circuit Summary 05.18'!$H$20</f>
        <v>0</v>
      </c>
      <c r="M18" s="3">
        <f>'[64]18th Circuit Summary 06.18'!$H$20</f>
        <v>1</v>
      </c>
    </row>
  </sheetData>
  <pageMargins left="0.25" right="0.25" top="0.75" bottom="0.75" header="0.3" footer="0.3"/>
  <pageSetup scale="91" orientation="landscape" r:id="rId1"/>
  <headerFooter>
    <oddHeader>&amp;C&amp;"-,Bold"Circuit 18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54</v>
      </c>
      <c r="N2" s="17" t="str">
        <f>'Statewide Charts FY 17-18'!N2</f>
        <v>June 2018</v>
      </c>
    </row>
    <row r="24" spans="2:14" x14ac:dyDescent="0.25">
      <c r="B24" s="2" t="str">
        <f>B2</f>
        <v>Circuit 18</v>
      </c>
      <c r="N24" s="17" t="str">
        <f>'Statewide Charts FY 17-18'!N2</f>
        <v>June 2018</v>
      </c>
    </row>
    <row r="46" spans="2:14" x14ac:dyDescent="0.25">
      <c r="B46" s="2" t="str">
        <f>B2</f>
        <v>Circuit 18</v>
      </c>
      <c r="N46" s="17" t="str">
        <f>'Statewide Charts FY 17-18'!N2</f>
        <v>June 2018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18"/>
  <sheetViews>
    <sheetView view="pageLayout" zoomScaleNormal="100" workbookViewId="0">
      <selection activeCell="N18" sqref="N18"/>
    </sheetView>
  </sheetViews>
  <sheetFormatPr defaultRowHeight="15" x14ac:dyDescent="0.25"/>
  <cols>
    <col min="1" max="1" width="43.7109375" style="2" bestFit="1" customWidth="1"/>
    <col min="2" max="2" width="6.7109375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v>941</v>
      </c>
      <c r="C2" s="3">
        <v>965</v>
      </c>
      <c r="D2" s="3">
        <v>982</v>
      </c>
      <c r="E2" s="3">
        <v>983</v>
      </c>
      <c r="F2" s="3">
        <v>984</v>
      </c>
      <c r="G2" s="3">
        <v>987</v>
      </c>
      <c r="H2" s="3">
        <v>980</v>
      </c>
      <c r="I2" s="3">
        <f>[8]Sheet1!$S$103</f>
        <v>1005</v>
      </c>
      <c r="J2" s="3">
        <f>[9]Sheet1!$S$103</f>
        <v>1008</v>
      </c>
      <c r="K2" s="3">
        <f>[10]Sheet1!$S$103</f>
        <v>1019</v>
      </c>
      <c r="L2" s="3">
        <f>[11]Sheet1!$S$103</f>
        <v>1038</v>
      </c>
      <c r="M2" s="3">
        <f>[12]Sheet1!$S$103</f>
        <v>1051</v>
      </c>
    </row>
    <row r="3" spans="1:13" x14ac:dyDescent="0.25">
      <c r="A3" s="2" t="s">
        <v>0</v>
      </c>
      <c r="B3" s="3">
        <v>742</v>
      </c>
      <c r="C3" s="3">
        <v>778</v>
      </c>
      <c r="D3" s="3">
        <v>782</v>
      </c>
      <c r="E3" s="3">
        <v>771</v>
      </c>
      <c r="F3" s="3">
        <v>757</v>
      </c>
      <c r="G3" s="3">
        <v>785</v>
      </c>
      <c r="H3" s="3">
        <v>798</v>
      </c>
      <c r="I3" s="3">
        <f>'[65]19th Circuit Summary 02.18'!$B$7</f>
        <v>805</v>
      </c>
      <c r="J3" s="3">
        <f>'[66]19th Circuit Summary 03.18'!$B$7</f>
        <v>803</v>
      </c>
      <c r="K3" s="3">
        <f>'[65]19th Circuit Summary 04.18'!$B$7</f>
        <v>786</v>
      </c>
      <c r="L3" s="3">
        <f>'[65]19th Circuit Summary 05.18'!$B$7</f>
        <v>791</v>
      </c>
      <c r="M3" s="3">
        <f>'[66]19th Circuit Summary 06.18'!$B$7</f>
        <v>815</v>
      </c>
    </row>
    <row r="4" spans="1:13" x14ac:dyDescent="0.25">
      <c r="A4" s="2" t="s">
        <v>1</v>
      </c>
      <c r="B4" s="3">
        <v>603</v>
      </c>
      <c r="C4" s="3">
        <v>629</v>
      </c>
      <c r="D4" s="3">
        <v>619</v>
      </c>
      <c r="E4" s="3">
        <v>625</v>
      </c>
      <c r="F4" s="3">
        <v>633</v>
      </c>
      <c r="G4" s="3">
        <v>659</v>
      </c>
      <c r="H4" s="3">
        <v>695</v>
      </c>
      <c r="I4" s="3">
        <f>'[65]19th Circuit Summary 02.18'!$B$16</f>
        <v>707</v>
      </c>
      <c r="J4" s="3">
        <f>'[66]19th Circuit Summary 03.18'!$B$16</f>
        <v>698</v>
      </c>
      <c r="K4" s="3">
        <f>'[65]19th Circuit Summary 04.18'!$B$16</f>
        <v>657</v>
      </c>
      <c r="L4" s="3">
        <f>'[65]19th Circuit Summary 05.18'!$B$16</f>
        <v>692</v>
      </c>
      <c r="M4" s="3">
        <f>'[66]19th Circuit Summary 06.18'!$B$16</f>
        <v>699</v>
      </c>
    </row>
    <row r="5" spans="1:13" x14ac:dyDescent="0.25">
      <c r="A5" s="2" t="s">
        <v>6</v>
      </c>
      <c r="B5" s="3">
        <v>127</v>
      </c>
      <c r="C5" s="3">
        <v>139</v>
      </c>
      <c r="D5" s="3">
        <v>160</v>
      </c>
      <c r="E5" s="3">
        <v>140</v>
      </c>
      <c r="F5" s="3">
        <v>118</v>
      </c>
      <c r="G5" s="3">
        <v>120</v>
      </c>
      <c r="H5" s="3">
        <v>103</v>
      </c>
      <c r="I5" s="3">
        <f>'[65]19th Circuit Summary 02.18'!$B$9</f>
        <v>98</v>
      </c>
      <c r="J5" s="3">
        <f>'[66]19th Circuit Summary 03.18'!$B$9</f>
        <v>101</v>
      </c>
      <c r="K5" s="3">
        <f>'[65]19th Circuit Summary 04.18'!$B$9</f>
        <v>114</v>
      </c>
      <c r="L5" s="3">
        <f>'[65]19th Circuit Summary 05.18'!$B$9</f>
        <v>99</v>
      </c>
      <c r="M5" s="3">
        <f>'[66]19th Circuit Summary 06.18'!$B$9</f>
        <v>112</v>
      </c>
    </row>
    <row r="6" spans="1:13" x14ac:dyDescent="0.25">
      <c r="A6" s="2" t="s">
        <v>7</v>
      </c>
      <c r="B6" s="3">
        <v>12</v>
      </c>
      <c r="C6" s="3">
        <v>10</v>
      </c>
      <c r="D6" s="3">
        <v>3</v>
      </c>
      <c r="E6" s="3">
        <v>6</v>
      </c>
      <c r="F6" s="3">
        <v>6</v>
      </c>
      <c r="G6" s="3">
        <v>6</v>
      </c>
      <c r="H6" s="3">
        <v>0</v>
      </c>
      <c r="I6" s="3">
        <f t="shared" ref="I6:M6" si="0">I3-(I4+I5)</f>
        <v>0</v>
      </c>
      <c r="J6" s="3">
        <f t="shared" si="0"/>
        <v>4</v>
      </c>
      <c r="K6" s="3">
        <f t="shared" si="0"/>
        <v>15</v>
      </c>
      <c r="L6" s="3">
        <f t="shared" si="0"/>
        <v>0</v>
      </c>
      <c r="M6" s="3">
        <f t="shared" si="0"/>
        <v>4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381</v>
      </c>
      <c r="C9" s="3">
        <v>390</v>
      </c>
      <c r="D9" s="3">
        <v>390</v>
      </c>
      <c r="E9" s="3">
        <v>399</v>
      </c>
      <c r="F9" s="3">
        <v>392</v>
      </c>
      <c r="G9" s="3">
        <v>384</v>
      </c>
      <c r="H9" s="3">
        <v>393</v>
      </c>
      <c r="I9" s="3">
        <f>'[65]19th Circuit Summary 02.18'!$G$21</f>
        <v>384</v>
      </c>
      <c r="J9" s="3">
        <f>'[66]19th Circuit Summary 03.18'!$G$21</f>
        <v>382</v>
      </c>
      <c r="K9" s="3">
        <f>'[65]19th Circuit Summary 04.18'!$G$21</f>
        <v>383</v>
      </c>
      <c r="L9" s="3">
        <f>'[65]19th Circuit Summary 05.18'!$G$21</f>
        <v>392</v>
      </c>
      <c r="M9" s="3">
        <f>'[66]19th Circuit Summary 06.18'!$G$21</f>
        <v>387</v>
      </c>
    </row>
    <row r="10" spans="1:13" x14ac:dyDescent="0.25">
      <c r="A10" s="2" t="s">
        <v>58</v>
      </c>
      <c r="B10" s="3">
        <v>359</v>
      </c>
      <c r="C10" s="3">
        <v>368</v>
      </c>
      <c r="D10" s="3">
        <v>367</v>
      </c>
      <c r="E10" s="3">
        <v>376</v>
      </c>
      <c r="F10" s="3">
        <v>368</v>
      </c>
      <c r="G10" s="3">
        <v>360</v>
      </c>
      <c r="H10" s="3">
        <v>369</v>
      </c>
      <c r="I10" s="3">
        <f>'[65]19th Circuit Summary 02.18'!$G$16</f>
        <v>362</v>
      </c>
      <c r="J10" s="3">
        <f>'[66]19th Circuit Summary 03.18'!$G$16</f>
        <v>363</v>
      </c>
      <c r="K10" s="3">
        <f>'[65]19th Circuit Summary 04.18'!$G$16</f>
        <v>366</v>
      </c>
      <c r="L10" s="3">
        <f>'[65]19th Circuit Summary 05.18'!$G$16</f>
        <v>376</v>
      </c>
      <c r="M10" s="3">
        <f>'[66]19th Circuit Summary 06.18'!$G$16</f>
        <v>371</v>
      </c>
    </row>
    <row r="11" spans="1:13" x14ac:dyDescent="0.25">
      <c r="A11" s="2" t="s">
        <v>59</v>
      </c>
      <c r="B11" s="3">
        <v>274</v>
      </c>
      <c r="C11" s="3">
        <v>274</v>
      </c>
      <c r="D11" s="3">
        <v>272</v>
      </c>
      <c r="E11" s="3">
        <v>278</v>
      </c>
      <c r="F11" s="3">
        <v>285</v>
      </c>
      <c r="G11" s="3">
        <v>284</v>
      </c>
      <c r="H11" s="3">
        <v>280</v>
      </c>
      <c r="I11" s="3">
        <f>'[65]19th Circuit Summary 02.18'!$H$16</f>
        <v>284</v>
      </c>
      <c r="J11" s="3">
        <f>'[66]19th Circuit Summary 03.18'!$H$16</f>
        <v>291</v>
      </c>
      <c r="K11" s="3">
        <f>'[65]19th Circuit Summary 04.18'!$H$16</f>
        <v>281</v>
      </c>
      <c r="L11" s="3">
        <f>'[65]19th Circuit Summary 05.18'!$H$16</f>
        <v>286</v>
      </c>
      <c r="M11" s="3">
        <f>'[66]19th Circuit Summary 06.18'!$H$16</f>
        <v>289</v>
      </c>
    </row>
    <row r="12" spans="1:13" x14ac:dyDescent="0.25">
      <c r="A12" s="2" t="s">
        <v>60</v>
      </c>
      <c r="B12" s="3">
        <v>85</v>
      </c>
      <c r="C12" s="3">
        <v>94</v>
      </c>
      <c r="D12" s="3">
        <v>95</v>
      </c>
      <c r="E12" s="3">
        <v>98</v>
      </c>
      <c r="F12" s="3">
        <v>83</v>
      </c>
      <c r="G12" s="3">
        <v>76</v>
      </c>
      <c r="H12" s="3">
        <v>89</v>
      </c>
      <c r="I12" s="3">
        <f>'[65]19th Circuit Summary 02.18'!$G$17</f>
        <v>78</v>
      </c>
      <c r="J12" s="3">
        <f>'[66]19th Circuit Summary 03.18'!$G$17</f>
        <v>72</v>
      </c>
      <c r="K12" s="3">
        <f>'[65]19th Circuit Summary 04.18'!$G$17</f>
        <v>85</v>
      </c>
      <c r="L12" s="3">
        <f>'[65]19th Circuit Summary 05.18'!$G$17</f>
        <v>90</v>
      </c>
      <c r="M12" s="3">
        <f>'[66]19th Circuit Summary 06.18'!$G$17</f>
        <v>82</v>
      </c>
    </row>
    <row r="13" spans="1:13" x14ac:dyDescent="0.25">
      <c r="A13" s="2" t="s">
        <v>61</v>
      </c>
      <c r="B13">
        <v>30</v>
      </c>
      <c r="C13">
        <v>35</v>
      </c>
      <c r="D13">
        <v>22</v>
      </c>
      <c r="E13">
        <v>19</v>
      </c>
      <c r="F13">
        <v>22</v>
      </c>
      <c r="G13">
        <v>25</v>
      </c>
      <c r="H13">
        <v>23</v>
      </c>
      <c r="I13">
        <f>'[24]6+ Months Inactive by County'!$G$37</f>
        <v>23</v>
      </c>
      <c r="J13">
        <f>'[25]6+ Months Inactive by County'!$G$37</f>
        <v>23</v>
      </c>
      <c r="K13">
        <f>'[26]6+ Months Inactive by County'!$G$37</f>
        <v>22</v>
      </c>
      <c r="L13">
        <f>'[27]6+ Months Inactive by County'!$G$37</f>
        <v>17</v>
      </c>
      <c r="M13">
        <f>'[28]6+ Months Inactive by County'!$G$37</f>
        <v>26</v>
      </c>
    </row>
    <row r="14" spans="1:13" x14ac:dyDescent="0.25">
      <c r="A14" s="2" t="s">
        <v>3</v>
      </c>
      <c r="B14" s="3">
        <v>22</v>
      </c>
      <c r="C14" s="3">
        <v>22</v>
      </c>
      <c r="D14" s="3">
        <v>23</v>
      </c>
      <c r="E14" s="3">
        <v>23</v>
      </c>
      <c r="F14" s="3">
        <v>24</v>
      </c>
      <c r="G14" s="3">
        <v>24</v>
      </c>
      <c r="H14" s="3">
        <v>24</v>
      </c>
      <c r="I14" s="3">
        <f>'[65]19th Circuit Summary 02.18'!$H$18</f>
        <v>22</v>
      </c>
      <c r="J14" s="3">
        <f>'[66]19th Circuit Summary 03.18'!$H$18</f>
        <v>19</v>
      </c>
      <c r="K14" s="3">
        <f>'[65]19th Circuit Summary 04.18'!$H$18</f>
        <v>17</v>
      </c>
      <c r="L14" s="3">
        <f>'[65]19th Circuit Summary 05.18'!$H$18</f>
        <v>16</v>
      </c>
      <c r="M14" s="3">
        <f>'[66]19th Circuit Summary 06.18'!$H$18</f>
        <v>16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10</v>
      </c>
      <c r="C17" s="3">
        <v>9</v>
      </c>
      <c r="D17" s="3">
        <v>0</v>
      </c>
      <c r="E17" s="3">
        <v>19</v>
      </c>
      <c r="F17" s="3">
        <v>7</v>
      </c>
      <c r="G17" s="3">
        <v>0</v>
      </c>
      <c r="H17" s="3">
        <v>16</v>
      </c>
      <c r="I17" s="3">
        <f>'[65]19th Circuit Summary 02.18'!$H$19</f>
        <v>1</v>
      </c>
      <c r="J17" s="3">
        <f>'[66]19th Circuit Summary 03.18'!$H$19</f>
        <v>11</v>
      </c>
      <c r="K17" s="3">
        <f>'[65]19th Circuit Summary 04.18'!$H$19</f>
        <v>9</v>
      </c>
      <c r="L17" s="3">
        <f>'[65]19th Circuit Summary 05.18'!$H$19</f>
        <v>14</v>
      </c>
      <c r="M17" s="3">
        <f>'[66]19th Circuit Summary 06.18'!$H$19</f>
        <v>3</v>
      </c>
    </row>
    <row r="18" spans="1:13" x14ac:dyDescent="0.25">
      <c r="A18" s="2" t="s">
        <v>5</v>
      </c>
      <c r="B18" s="3">
        <v>0</v>
      </c>
      <c r="C18" s="3">
        <v>0</v>
      </c>
      <c r="D18" s="3">
        <v>10</v>
      </c>
      <c r="E18" s="3">
        <v>14</v>
      </c>
      <c r="F18" s="3">
        <v>7</v>
      </c>
      <c r="G18" s="3">
        <v>7</v>
      </c>
      <c r="H18" s="3">
        <v>8</v>
      </c>
      <c r="I18" s="3">
        <f>'[65]19th Circuit Summary 02.18'!$H$20</f>
        <v>10</v>
      </c>
      <c r="J18" s="3">
        <f>'[66]19th Circuit Summary 03.18'!$H$20</f>
        <v>6</v>
      </c>
      <c r="K18" s="3">
        <f>'[65]19th Circuit Summary 04.18'!$H$20</f>
        <v>6</v>
      </c>
      <c r="L18" s="3">
        <f>'[65]19th Circuit Summary 05.18'!$H$20</f>
        <v>8</v>
      </c>
      <c r="M18" s="3">
        <f>'[66]19th Circuit Summary 06.18'!$H$20</f>
        <v>0</v>
      </c>
    </row>
  </sheetData>
  <pageMargins left="0.25" right="0.25" top="0.75" bottom="0.75" header="0.3" footer="0.3"/>
  <pageSetup scale="91" orientation="landscape" r:id="rId1"/>
  <headerFooter>
    <oddHeader>&amp;C&amp;"-,Bold"Circuit 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8"/>
  <sheetViews>
    <sheetView view="pageLayout" zoomScaleNormal="100" workbookViewId="0">
      <selection activeCell="L19" sqref="L19"/>
    </sheetView>
  </sheetViews>
  <sheetFormatPr defaultColWidth="9.140625" defaultRowHeight="15" x14ac:dyDescent="0.25"/>
  <cols>
    <col min="1" max="1" width="43.7109375" bestFit="1" customWidth="1"/>
    <col min="2" max="2" width="6.1406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  <col min="14" max="14" width="7.28515625" customWidth="1"/>
  </cols>
  <sheetData>
    <row r="1" spans="1:14" x14ac:dyDescent="0.25">
      <c r="A1" s="2"/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  <c r="N1" s="1"/>
    </row>
    <row r="2" spans="1:14" x14ac:dyDescent="0.25">
      <c r="A2" s="2" t="s">
        <v>31</v>
      </c>
      <c r="B2" s="3">
        <f>'Circuit 1 Data  FY 17-18'!B2+'Circuit 2 Data FY 17-18'!B2+'Circuit 3 Data FY 17-18'!B2+'Circuit 4 Data FY 17-18'!B2+'Circuit 5 Data FY 17-18'!B2+'Circuit 7 Data FY 17-18'!B2+'Circuit 8 Data FY 17-18'!B2+'Circuit 14 Data FY 17-18'!B2</f>
        <v>9160</v>
      </c>
      <c r="C2" s="3">
        <f>'Circuit 1 Data  FY 17-18'!C2+'Circuit 2 Data FY 17-18'!C2+'Circuit 3 Data FY 17-18'!C2+'Circuit 4 Data FY 17-18'!C2+'Circuit 5 Data FY 17-18'!C2+'Circuit 7 Data FY 17-18'!C2+'Circuit 8 Data FY 17-18'!C2+'Circuit 14 Data FY 17-18'!C2</f>
        <v>9199</v>
      </c>
      <c r="D2" s="3">
        <f>'Circuit 1 Data  FY 17-18'!D2+'Circuit 2 Data FY 17-18'!D2+'Circuit 3 Data FY 17-18'!D2+'Circuit 4 Data FY 17-18'!D2+'Circuit 5 Data FY 17-18'!D2+'Circuit 7 Data FY 17-18'!D2+'Circuit 8 Data FY 17-18'!D2+'Circuit 14 Data FY 17-18'!D2</f>
        <v>9154</v>
      </c>
      <c r="E2" s="3">
        <f>'Circuit 1 Data  FY 17-18'!E2+'Circuit 2 Data FY 17-18'!E2+'Circuit 3 Data FY 17-18'!E2+'Circuit 4 Data FY 17-18'!E2+'Circuit 5 Data FY 17-18'!E2+'Circuit 7 Data FY 17-18'!E2+'Circuit 8 Data FY 17-18'!E2+'Circuit 14 Data FY 17-18'!E2</f>
        <v>9118</v>
      </c>
      <c r="F2" s="3">
        <f>'Circuit 1 Data  FY 17-18'!F2+'Circuit 2 Data FY 17-18'!F2+'Circuit 3 Data FY 17-18'!F2+'Circuit 4 Data FY 17-18'!F2+'Circuit 5 Data FY 17-18'!F2+'Circuit 7 Data FY 17-18'!F2+'Circuit 8 Data FY 17-18'!F2+'Circuit 14 Data FY 17-18'!F2</f>
        <v>9137</v>
      </c>
      <c r="G2" s="3">
        <f>'Circuit 1 Data  FY 17-18'!G2+'Circuit 2 Data FY 17-18'!G2+'Circuit 3 Data FY 17-18'!G2+'Circuit 4 Data FY 17-18'!G2+'Circuit 5 Data FY 17-18'!G2+'Circuit 7 Data FY 17-18'!G2+'Circuit 8 Data FY 17-18'!G2+'Circuit 14 Data FY 17-18'!G2</f>
        <v>9006</v>
      </c>
      <c r="H2" s="3">
        <f>'Circuit 1 Data  FY 17-18'!H2+'Circuit 2 Data FY 17-18'!H2+'Circuit 3 Data FY 17-18'!H2+'Circuit 4 Data FY 17-18'!H2+'Circuit 5 Data FY 17-18'!H2+'Circuit 7 Data FY 17-18'!H2+'Circuit 8 Data FY 17-18'!H2+'Circuit 14 Data FY 17-18'!H2</f>
        <v>9017</v>
      </c>
      <c r="I2" s="3">
        <f>'Circuit 1 Data  FY 17-18'!I2+'Circuit 2 Data FY 17-18'!I2+'Circuit 3 Data FY 17-18'!I2+'Circuit 4 Data FY 17-18'!I2+'Circuit 5 Data FY 17-18'!I2+'Circuit 7 Data FY 17-18'!I2+'Circuit 8 Data FY 17-18'!I2+'Circuit 14 Data FY 17-18'!I2</f>
        <v>9011</v>
      </c>
      <c r="J2" s="3">
        <f>'Circuit 1 Data  FY 17-18'!J2+'Circuit 2 Data FY 17-18'!J2+'Circuit 3 Data FY 17-18'!J2+'Circuit 4 Data FY 17-18'!J2+'Circuit 5 Data FY 17-18'!J2+'Circuit 7 Data FY 17-18'!J2+'Circuit 8 Data FY 17-18'!J2+'Circuit 14 Data FY 17-18'!J2</f>
        <v>9069</v>
      </c>
      <c r="K2" s="3">
        <f>'Circuit 1 Data  FY 17-18'!K2+'Circuit 2 Data FY 17-18'!K2+'Circuit 3 Data FY 17-18'!K2+'Circuit 4 Data FY 17-18'!K2+'Circuit 5 Data FY 17-18'!K2+'Circuit 7 Data FY 17-18'!K2+'Circuit 8 Data FY 17-18'!K2+'Circuit 14 Data FY 17-18'!K2</f>
        <v>9083</v>
      </c>
      <c r="L2" s="3">
        <f>'Circuit 1 Data  FY 17-18'!L2+'Circuit 2 Data FY 17-18'!L2+'Circuit 3 Data FY 17-18'!L2+'Circuit 4 Data FY 17-18'!L2+'Circuit 5 Data FY 17-18'!L2+'Circuit 7 Data FY 17-18'!L2+'Circuit 8 Data FY 17-18'!L2+'Circuit 14 Data FY 17-18'!L2</f>
        <v>9131</v>
      </c>
      <c r="M2" s="3">
        <f>'Circuit 1 Data  FY 17-18'!M2+'Circuit 2 Data FY 17-18'!M2+'Circuit 3 Data FY 17-18'!M2+'Circuit 4 Data FY 17-18'!M2+'Circuit 5 Data FY 17-18'!M2+'Circuit 7 Data FY 17-18'!M2+'Circuit 8 Data FY 17-18'!M2+'Circuit 14 Data FY 17-18'!M2</f>
        <v>9143</v>
      </c>
      <c r="N2" s="3"/>
    </row>
    <row r="3" spans="1:14" x14ac:dyDescent="0.25">
      <c r="A3" s="2" t="s">
        <v>0</v>
      </c>
      <c r="B3" s="3">
        <f>'Circuit 1 Data  FY 17-18'!B3+'Circuit 2 Data FY 17-18'!B3+'Circuit 3 Data FY 17-18'!B3+'Circuit 4 Data FY 17-18'!B3+'Circuit 5 Data FY 17-18'!B3+'Circuit 7 Data FY 17-18'!B3+'Circuit 8 Data FY 17-18'!B3+'Circuit 14 Data FY 17-18'!B3</f>
        <v>7563</v>
      </c>
      <c r="C3" s="3">
        <f>'Circuit 1 Data  FY 17-18'!C3+'Circuit 2 Data FY 17-18'!C3+'Circuit 3 Data FY 17-18'!C3+'Circuit 4 Data FY 17-18'!C3+'Circuit 5 Data FY 17-18'!C3+'Circuit 7 Data FY 17-18'!C3+'Circuit 8 Data FY 17-18'!C3+'Circuit 14 Data FY 17-18'!C3</f>
        <v>7557</v>
      </c>
      <c r="D3" s="3">
        <f>'Circuit 1 Data  FY 17-18'!D3+'Circuit 2 Data FY 17-18'!D3+'Circuit 3 Data FY 17-18'!D3+'Circuit 4 Data FY 17-18'!D3+'Circuit 5 Data FY 17-18'!D3+'Circuit 7 Data FY 17-18'!D3+'Circuit 8 Data FY 17-18'!D3+'Circuit 14 Data FY 17-18'!D3</f>
        <v>7581</v>
      </c>
      <c r="E3" s="3">
        <f>'Circuit 1 Data  FY 17-18'!E3+'Circuit 2 Data FY 17-18'!E3+'Circuit 3 Data FY 17-18'!E3+'Circuit 4 Data FY 17-18'!E3+'Circuit 5 Data FY 17-18'!E3+'Circuit 7 Data FY 17-18'!E3+'Circuit 8 Data FY 17-18'!E3+'Circuit 14 Data FY 17-18'!E3</f>
        <v>7632</v>
      </c>
      <c r="F3" s="3">
        <f>'Circuit 1 Data  FY 17-18'!F3+'Circuit 2 Data FY 17-18'!F3+'Circuit 3 Data FY 17-18'!F3+'Circuit 4 Data FY 17-18'!F3+'Circuit 5 Data FY 17-18'!F3+'Circuit 7 Data FY 17-18'!F3+'Circuit 8 Data FY 17-18'!F3+'Circuit 14 Data FY 17-18'!F3</f>
        <v>7671</v>
      </c>
      <c r="G3" s="3">
        <f>'Circuit 1 Data  FY 17-18'!G3+'Circuit 2 Data FY 17-18'!G3+'Circuit 3 Data FY 17-18'!G3+'Circuit 4 Data FY 17-18'!G3+'Circuit 5 Data FY 17-18'!G3+'Circuit 7 Data FY 17-18'!G3+'Circuit 8 Data FY 17-18'!G3+'Circuit 14 Data FY 17-18'!G3</f>
        <v>7564</v>
      </c>
      <c r="H3" s="3">
        <f>'Circuit 1 Data  FY 17-18'!H3+'Circuit 2 Data FY 17-18'!H3+'Circuit 3 Data FY 17-18'!H3+'Circuit 4 Data FY 17-18'!H3+'Circuit 5 Data FY 17-18'!H3+'Circuit 7 Data FY 17-18'!H3+'Circuit 8 Data FY 17-18'!H3+'Circuit 14 Data FY 17-18'!H3</f>
        <v>7493</v>
      </c>
      <c r="I3" s="3">
        <f>'Circuit 1 Data  FY 17-18'!I3+'Circuit 2 Data FY 17-18'!I3+'Circuit 3 Data FY 17-18'!I3+'Circuit 4 Data FY 17-18'!I3+'Circuit 5 Data FY 17-18'!I3+'Circuit 7 Data FY 17-18'!I3+'Circuit 8 Data FY 17-18'!I3+'Circuit 14 Data FY 17-18'!I3</f>
        <v>7501</v>
      </c>
      <c r="J3" s="3">
        <f>'Circuit 1 Data  FY 17-18'!J3+'Circuit 2 Data FY 17-18'!J3+'Circuit 3 Data FY 17-18'!J3+'Circuit 4 Data FY 17-18'!J3+'Circuit 5 Data FY 17-18'!J3+'Circuit 7 Data FY 17-18'!J3+'Circuit 8 Data FY 17-18'!J3+'Circuit 14 Data FY 17-18'!J3</f>
        <v>7597</v>
      </c>
      <c r="K3" s="3">
        <f>'Circuit 1 Data  FY 17-18'!K3+'Circuit 2 Data FY 17-18'!K3+'Circuit 3 Data FY 17-18'!K3+'Circuit 4 Data FY 17-18'!K3+'Circuit 5 Data FY 17-18'!K3+'Circuit 7 Data FY 17-18'!K3+'Circuit 8 Data FY 17-18'!K3+'Circuit 14 Data FY 17-18'!K3</f>
        <v>7596</v>
      </c>
      <c r="L3" s="3">
        <f>'Circuit 1 Data  FY 17-18'!L3+'Circuit 2 Data FY 17-18'!L3+'Circuit 3 Data FY 17-18'!L3+'Circuit 4 Data FY 17-18'!L3+'Circuit 5 Data FY 17-18'!L3+'Circuit 7 Data FY 17-18'!L3+'Circuit 8 Data FY 17-18'!L3+'Circuit 14 Data FY 17-18'!L3</f>
        <v>7606</v>
      </c>
      <c r="M3" s="3">
        <f>'Circuit 1 Data  FY 17-18'!M3+'Circuit 2 Data FY 17-18'!M3+'Circuit 3 Data FY 17-18'!M3+'Circuit 4 Data FY 17-18'!M3+'Circuit 5 Data FY 17-18'!M3+'Circuit 7 Data FY 17-18'!M3+'Circuit 8 Data FY 17-18'!M3+'Circuit 14 Data FY 17-18'!M3</f>
        <v>7682</v>
      </c>
      <c r="N3" s="3"/>
    </row>
    <row r="4" spans="1:14" x14ac:dyDescent="0.25">
      <c r="A4" s="2" t="s">
        <v>1</v>
      </c>
      <c r="B4" s="3">
        <f>'Circuit 1 Data  FY 17-18'!B4+'Circuit 2 Data FY 17-18'!B4+'Circuit 3 Data FY 17-18'!B4+'Circuit 4 Data FY 17-18'!B4+'Circuit 5 Data FY 17-18'!B4+'Circuit 7 Data FY 17-18'!B4+'Circuit 8 Data FY 17-18'!B4+'Circuit 14 Data FY 17-18'!B4</f>
        <v>5903</v>
      </c>
      <c r="C4" s="3">
        <f>'Circuit 1 Data  FY 17-18'!C4+'Circuit 2 Data FY 17-18'!C4+'Circuit 3 Data FY 17-18'!C4+'Circuit 4 Data FY 17-18'!C4+'Circuit 5 Data FY 17-18'!C4+'Circuit 7 Data FY 17-18'!C4+'Circuit 8 Data FY 17-18'!C4+'Circuit 14 Data FY 17-18'!C4</f>
        <v>5933</v>
      </c>
      <c r="D4" s="3">
        <f>'Circuit 1 Data  FY 17-18'!D4+'Circuit 2 Data FY 17-18'!D4+'Circuit 3 Data FY 17-18'!D4+'Circuit 4 Data FY 17-18'!D4+'Circuit 5 Data FY 17-18'!D4+'Circuit 7 Data FY 17-18'!D4+'Circuit 8 Data FY 17-18'!D4+'Circuit 14 Data FY 17-18'!D4</f>
        <v>5909</v>
      </c>
      <c r="E4" s="3">
        <f>'Circuit 1 Data  FY 17-18'!E4+'Circuit 2 Data FY 17-18'!E4+'Circuit 3 Data FY 17-18'!E4+'Circuit 4 Data FY 17-18'!E4+'Circuit 5 Data FY 17-18'!E4+'Circuit 7 Data FY 17-18'!E4+'Circuit 8 Data FY 17-18'!E4+'Circuit 14 Data FY 17-18'!E4</f>
        <v>5955</v>
      </c>
      <c r="F4" s="3">
        <f>'Circuit 1 Data  FY 17-18'!F4+'Circuit 2 Data FY 17-18'!F4+'Circuit 3 Data FY 17-18'!F4+'Circuit 4 Data FY 17-18'!F4+'Circuit 5 Data FY 17-18'!F4+'Circuit 7 Data FY 17-18'!F4+'Circuit 8 Data FY 17-18'!F4+'Circuit 14 Data FY 17-18'!F4</f>
        <v>6017</v>
      </c>
      <c r="G4" s="3">
        <f>'Circuit 1 Data  FY 17-18'!G4+'Circuit 2 Data FY 17-18'!G4+'Circuit 3 Data FY 17-18'!G4+'Circuit 4 Data FY 17-18'!G4+'Circuit 5 Data FY 17-18'!G4+'Circuit 7 Data FY 17-18'!G4+'Circuit 8 Data FY 17-18'!G4+'Circuit 14 Data FY 17-18'!G4</f>
        <v>5865</v>
      </c>
      <c r="H4" s="3">
        <f>'Circuit 1 Data  FY 17-18'!H4+'Circuit 2 Data FY 17-18'!H4+'Circuit 3 Data FY 17-18'!H4+'Circuit 4 Data FY 17-18'!H4+'Circuit 5 Data FY 17-18'!H4+'Circuit 7 Data FY 17-18'!H4+'Circuit 8 Data FY 17-18'!H4+'Circuit 14 Data FY 17-18'!H4</f>
        <v>5851</v>
      </c>
      <c r="I4" s="3">
        <f>'Circuit 1 Data  FY 17-18'!I4+'Circuit 2 Data FY 17-18'!I4+'Circuit 3 Data FY 17-18'!I4+'Circuit 4 Data FY 17-18'!I4+'Circuit 5 Data FY 17-18'!I4+'Circuit 7 Data FY 17-18'!I4+'Circuit 8 Data FY 17-18'!I4+'Circuit 14 Data FY 17-18'!I4</f>
        <v>5911</v>
      </c>
      <c r="J4" s="3">
        <f>'Circuit 1 Data  FY 17-18'!J4+'Circuit 2 Data FY 17-18'!J4+'Circuit 3 Data FY 17-18'!J4+'Circuit 4 Data FY 17-18'!J4+'Circuit 5 Data FY 17-18'!J4+'Circuit 7 Data FY 17-18'!J4+'Circuit 8 Data FY 17-18'!J4+'Circuit 14 Data FY 17-18'!J4</f>
        <v>5941</v>
      </c>
      <c r="K4" s="3">
        <f>'Circuit 1 Data  FY 17-18'!K4+'Circuit 2 Data FY 17-18'!K4+'Circuit 3 Data FY 17-18'!K4+'Circuit 4 Data FY 17-18'!K4+'Circuit 5 Data FY 17-18'!K4+'Circuit 7 Data FY 17-18'!K4+'Circuit 8 Data FY 17-18'!K4+'Circuit 14 Data FY 17-18'!K4</f>
        <v>5938</v>
      </c>
      <c r="L4" s="3">
        <f>'Circuit 1 Data  FY 17-18'!L4+'Circuit 2 Data FY 17-18'!L4+'Circuit 3 Data FY 17-18'!L4+'Circuit 4 Data FY 17-18'!L4+'Circuit 5 Data FY 17-18'!L4+'Circuit 7 Data FY 17-18'!L4+'Circuit 8 Data FY 17-18'!L4+'Circuit 14 Data FY 17-18'!L4</f>
        <v>5952</v>
      </c>
      <c r="M4" s="3">
        <f>'Circuit 1 Data  FY 17-18'!M4+'Circuit 2 Data FY 17-18'!M4+'Circuit 3 Data FY 17-18'!M4+'Circuit 4 Data FY 17-18'!M4+'Circuit 5 Data FY 17-18'!M4+'Circuit 7 Data FY 17-18'!M4+'Circuit 8 Data FY 17-18'!M4+'Circuit 14 Data FY 17-18'!M4</f>
        <v>5967</v>
      </c>
      <c r="N4" s="3"/>
    </row>
    <row r="5" spans="1:14" x14ac:dyDescent="0.25">
      <c r="A5" s="2" t="s">
        <v>6</v>
      </c>
      <c r="B5" s="3">
        <f>'Circuit 1 Data  FY 17-18'!B5+'Circuit 2 Data FY 17-18'!B5+'Circuit 3 Data FY 17-18'!B5+'Circuit 4 Data FY 17-18'!B5+'Circuit 5 Data FY 17-18'!B5+'Circuit 7 Data FY 17-18'!B5+'Circuit 8 Data FY 17-18'!B5+'Circuit 14 Data FY 17-18'!B5</f>
        <v>1640</v>
      </c>
      <c r="C5" s="3">
        <f>'Circuit 1 Data  FY 17-18'!C5+'Circuit 2 Data FY 17-18'!C5+'Circuit 3 Data FY 17-18'!C5+'Circuit 4 Data FY 17-18'!C5+'Circuit 5 Data FY 17-18'!C5+'Circuit 7 Data FY 17-18'!C5+'Circuit 8 Data FY 17-18'!C5+'Circuit 14 Data FY 17-18'!C5</f>
        <v>1620</v>
      </c>
      <c r="D5" s="3">
        <f>'Circuit 1 Data  FY 17-18'!D5+'Circuit 2 Data FY 17-18'!D5+'Circuit 3 Data FY 17-18'!D5+'Circuit 4 Data FY 17-18'!D5+'Circuit 5 Data FY 17-18'!D5+'Circuit 7 Data FY 17-18'!D5+'Circuit 8 Data FY 17-18'!D5+'Circuit 14 Data FY 17-18'!D5</f>
        <v>1638</v>
      </c>
      <c r="E5" s="3">
        <f>'Circuit 1 Data  FY 17-18'!E5+'Circuit 2 Data FY 17-18'!E5+'Circuit 3 Data FY 17-18'!E5+'Circuit 4 Data FY 17-18'!E5+'Circuit 5 Data FY 17-18'!E5+'Circuit 7 Data FY 17-18'!E5+'Circuit 8 Data FY 17-18'!E5+'Circuit 14 Data FY 17-18'!E5</f>
        <v>1662</v>
      </c>
      <c r="F5" s="3">
        <f>'Circuit 1 Data  FY 17-18'!F5+'Circuit 2 Data FY 17-18'!F5+'Circuit 3 Data FY 17-18'!F5+'Circuit 4 Data FY 17-18'!F5+'Circuit 5 Data FY 17-18'!F5+'Circuit 7 Data FY 17-18'!F5+'Circuit 8 Data FY 17-18'!F5+'Circuit 14 Data FY 17-18'!F5</f>
        <v>1628</v>
      </c>
      <c r="G5" s="3">
        <f>'Circuit 1 Data  FY 17-18'!G5+'Circuit 2 Data FY 17-18'!G5+'Circuit 3 Data FY 17-18'!G5+'Circuit 4 Data FY 17-18'!G5+'Circuit 5 Data FY 17-18'!G5+'Circuit 7 Data FY 17-18'!G5+'Circuit 8 Data FY 17-18'!G5+'Circuit 14 Data FY 17-18'!G5</f>
        <v>1672</v>
      </c>
      <c r="H5" s="3">
        <f>'Circuit 1 Data  FY 17-18'!H5+'Circuit 2 Data FY 17-18'!H5+'Circuit 3 Data FY 17-18'!H5+'Circuit 4 Data FY 17-18'!H5+'Circuit 5 Data FY 17-18'!H5+'Circuit 7 Data FY 17-18'!H5+'Circuit 8 Data FY 17-18'!H5+'Circuit 14 Data FY 17-18'!H5</f>
        <v>1618</v>
      </c>
      <c r="I5" s="3">
        <f>'Circuit 1 Data  FY 17-18'!I5+'Circuit 2 Data FY 17-18'!I5+'Circuit 3 Data FY 17-18'!I5+'Circuit 4 Data FY 17-18'!I5+'Circuit 5 Data FY 17-18'!I5+'Circuit 7 Data FY 17-18'!I5+'Circuit 8 Data FY 17-18'!I5+'Circuit 14 Data FY 17-18'!I5</f>
        <v>1577</v>
      </c>
      <c r="J5" s="3">
        <f>'Circuit 1 Data  FY 17-18'!J5+'Circuit 2 Data FY 17-18'!J5+'Circuit 3 Data FY 17-18'!J5+'Circuit 4 Data FY 17-18'!J5+'Circuit 5 Data FY 17-18'!J5+'Circuit 7 Data FY 17-18'!J5+'Circuit 8 Data FY 17-18'!J5+'Circuit 14 Data FY 17-18'!J5</f>
        <v>1635</v>
      </c>
      <c r="K5" s="3">
        <f>'Circuit 1 Data  FY 17-18'!K5+'Circuit 2 Data FY 17-18'!K5+'Circuit 3 Data FY 17-18'!K5+'Circuit 4 Data FY 17-18'!K5+'Circuit 5 Data FY 17-18'!K5+'Circuit 7 Data FY 17-18'!K5+'Circuit 8 Data FY 17-18'!K5+'Circuit 14 Data FY 17-18'!K5</f>
        <v>1638</v>
      </c>
      <c r="L5" s="3">
        <f>'Circuit 1 Data  FY 17-18'!L5+'Circuit 2 Data FY 17-18'!L5+'Circuit 3 Data FY 17-18'!L5+'Circuit 4 Data FY 17-18'!L5+'Circuit 5 Data FY 17-18'!L5+'Circuit 7 Data FY 17-18'!L5+'Circuit 8 Data FY 17-18'!L5+'Circuit 14 Data FY 17-18'!L5</f>
        <v>1640</v>
      </c>
      <c r="M5" s="3">
        <f>'Circuit 1 Data  FY 17-18'!M5+'Circuit 2 Data FY 17-18'!M5+'Circuit 3 Data FY 17-18'!M5+'Circuit 4 Data FY 17-18'!M5+'Circuit 5 Data FY 17-18'!M5+'Circuit 7 Data FY 17-18'!M5+'Circuit 8 Data FY 17-18'!M5+'Circuit 14 Data FY 17-18'!M5</f>
        <v>1702</v>
      </c>
      <c r="N5" s="3"/>
    </row>
    <row r="6" spans="1:14" x14ac:dyDescent="0.25">
      <c r="A6" s="2" t="s">
        <v>7</v>
      </c>
      <c r="B6" s="3">
        <f>'Circuit 1 Data  FY 17-18'!B6+'Circuit 2 Data FY 17-18'!B6+'Circuit 3 Data FY 17-18'!B6+'Circuit 4 Data FY 17-18'!B6+'Circuit 5 Data FY 17-18'!B6+'Circuit 7 Data FY 17-18'!B6+'Circuit 8 Data FY 17-18'!B6+'Circuit 14 Data FY 17-18'!B6</f>
        <v>20</v>
      </c>
      <c r="C6" s="3">
        <f>'Circuit 1 Data  FY 17-18'!C6+'Circuit 2 Data FY 17-18'!C6+'Circuit 3 Data FY 17-18'!C6+'Circuit 4 Data FY 17-18'!C6+'Circuit 5 Data FY 17-18'!C6+'Circuit 7 Data FY 17-18'!C6+'Circuit 8 Data FY 17-18'!C6+'Circuit 14 Data FY 17-18'!C6</f>
        <v>4</v>
      </c>
      <c r="D6" s="3">
        <f>'Circuit 1 Data  FY 17-18'!D6+'Circuit 2 Data FY 17-18'!D6+'Circuit 3 Data FY 17-18'!D6+'Circuit 4 Data FY 17-18'!D6+'Circuit 5 Data FY 17-18'!D6+'Circuit 7 Data FY 17-18'!D6+'Circuit 8 Data FY 17-18'!D6+'Circuit 14 Data FY 17-18'!D6</f>
        <v>34</v>
      </c>
      <c r="E6" s="3">
        <f>'Circuit 1 Data  FY 17-18'!E6+'Circuit 2 Data FY 17-18'!E6+'Circuit 3 Data FY 17-18'!E6+'Circuit 4 Data FY 17-18'!E6+'Circuit 5 Data FY 17-18'!E6+'Circuit 7 Data FY 17-18'!E6+'Circuit 8 Data FY 17-18'!E6+'Circuit 14 Data FY 17-18'!E6</f>
        <v>15</v>
      </c>
      <c r="F6" s="3">
        <f>'Circuit 1 Data  FY 17-18'!F6+'Circuit 2 Data FY 17-18'!F6+'Circuit 3 Data FY 17-18'!F6+'Circuit 4 Data FY 17-18'!F6+'Circuit 5 Data FY 17-18'!F6+'Circuit 7 Data FY 17-18'!F6+'Circuit 8 Data FY 17-18'!F6+'Circuit 14 Data FY 17-18'!F6</f>
        <v>26</v>
      </c>
      <c r="G6" s="3">
        <f>'Circuit 1 Data  FY 17-18'!G6+'Circuit 2 Data FY 17-18'!G6+'Circuit 3 Data FY 17-18'!G6+'Circuit 4 Data FY 17-18'!G6+'Circuit 5 Data FY 17-18'!G6+'Circuit 7 Data FY 17-18'!G6+'Circuit 8 Data FY 17-18'!G6+'Circuit 14 Data FY 17-18'!G6</f>
        <v>27</v>
      </c>
      <c r="H6" s="3">
        <f>'Circuit 1 Data  FY 17-18'!H6+'Circuit 2 Data FY 17-18'!H6+'Circuit 3 Data FY 17-18'!H6+'Circuit 4 Data FY 17-18'!H6+'Circuit 5 Data FY 17-18'!H6+'Circuit 7 Data FY 17-18'!H6+'Circuit 8 Data FY 17-18'!H6+'Circuit 14 Data FY 17-18'!H6</f>
        <v>24</v>
      </c>
      <c r="I6" s="3">
        <f>'Circuit 1 Data  FY 17-18'!I6+'Circuit 2 Data FY 17-18'!I6+'Circuit 3 Data FY 17-18'!I6+'Circuit 4 Data FY 17-18'!I6+'Circuit 5 Data FY 17-18'!I6+'Circuit 7 Data FY 17-18'!I6+'Circuit 8 Data FY 17-18'!I6+'Circuit 14 Data FY 17-18'!I6</f>
        <v>13</v>
      </c>
      <c r="J6" s="3">
        <f>'Circuit 1 Data  FY 17-18'!J6+'Circuit 2 Data FY 17-18'!J6+'Circuit 3 Data FY 17-18'!J6+'Circuit 4 Data FY 17-18'!J6+'Circuit 5 Data FY 17-18'!J6+'Circuit 7 Data FY 17-18'!J6+'Circuit 8 Data FY 17-18'!J6+'Circuit 14 Data FY 17-18'!J6</f>
        <v>21</v>
      </c>
      <c r="K6" s="3">
        <f>'Circuit 1 Data  FY 17-18'!K6+'Circuit 2 Data FY 17-18'!K6+'Circuit 3 Data FY 17-18'!K6+'Circuit 4 Data FY 17-18'!K6+'Circuit 5 Data FY 17-18'!K6+'Circuit 7 Data FY 17-18'!K6+'Circuit 8 Data FY 17-18'!K6+'Circuit 14 Data FY 17-18'!K6</f>
        <v>20</v>
      </c>
      <c r="L6" s="3">
        <f>'Circuit 1 Data  FY 17-18'!L6+'Circuit 2 Data FY 17-18'!L6+'Circuit 3 Data FY 17-18'!L6+'Circuit 4 Data FY 17-18'!L6+'Circuit 5 Data FY 17-18'!L6+'Circuit 7 Data FY 17-18'!L6+'Circuit 8 Data FY 17-18'!L6+'Circuit 14 Data FY 17-18'!L6</f>
        <v>14</v>
      </c>
      <c r="M6" s="3">
        <f>'Circuit 1 Data  FY 17-18'!M6+'Circuit 2 Data FY 17-18'!M6+'Circuit 3 Data FY 17-18'!M6+'Circuit 4 Data FY 17-18'!M6+'Circuit 5 Data FY 17-18'!M6+'Circuit 7 Data FY 17-18'!M6+'Circuit 8 Data FY 17-18'!M6+'Circuit 14 Data FY 17-18'!M6</f>
        <v>13</v>
      </c>
      <c r="N6" s="3"/>
    </row>
    <row r="7" spans="1:14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x14ac:dyDescent="0.25">
      <c r="A8" s="2"/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  <c r="N8" s="1"/>
    </row>
    <row r="9" spans="1:14" x14ac:dyDescent="0.25">
      <c r="A9" s="2" t="s">
        <v>2</v>
      </c>
      <c r="B9" s="3">
        <f>'Circuit 1 Data  FY 17-18'!B9+'Circuit 2 Data FY 17-18'!B9+'Circuit 3 Data FY 17-18'!B9+'Circuit 4 Data FY 17-18'!B9+'Circuit 5 Data FY 17-18'!B9+'Circuit 7 Data FY 17-18'!B9+'Circuit 8 Data FY 17-18'!B9+'Circuit 14 Data FY 17-18'!B9</f>
        <v>3677</v>
      </c>
      <c r="C9" s="3">
        <f>'Circuit 1 Data  FY 17-18'!C9+'Circuit 2 Data FY 17-18'!C9+'Circuit 3 Data FY 17-18'!C9+'Circuit 4 Data FY 17-18'!C9+'Circuit 5 Data FY 17-18'!C9+'Circuit 7 Data FY 17-18'!C9+'Circuit 8 Data FY 17-18'!C9+'Circuit 14 Data FY 17-18'!C9</f>
        <v>3724</v>
      </c>
      <c r="D9" s="3">
        <f>'Circuit 1 Data  FY 17-18'!D9+'Circuit 2 Data FY 17-18'!D9+'Circuit 3 Data FY 17-18'!D9+'Circuit 4 Data FY 17-18'!D9+'Circuit 5 Data FY 17-18'!D9+'Circuit 7 Data FY 17-18'!D9+'Circuit 8 Data FY 17-18'!D9+'Circuit 14 Data FY 17-18'!D9</f>
        <v>3652</v>
      </c>
      <c r="E9" s="3">
        <f>'Circuit 1 Data  FY 17-18'!E9+'Circuit 2 Data FY 17-18'!E9+'Circuit 3 Data FY 17-18'!E9+'Circuit 4 Data FY 17-18'!E9+'Circuit 5 Data FY 17-18'!E9+'Circuit 7 Data FY 17-18'!E9+'Circuit 8 Data FY 17-18'!E9+'Circuit 14 Data FY 17-18'!E9</f>
        <v>3643</v>
      </c>
      <c r="F9" s="3">
        <f>'Circuit 1 Data  FY 17-18'!F9+'Circuit 2 Data FY 17-18'!F9+'Circuit 3 Data FY 17-18'!F9+'Circuit 4 Data FY 17-18'!F9+'Circuit 5 Data FY 17-18'!F9+'Circuit 7 Data FY 17-18'!F9+'Circuit 8 Data FY 17-18'!F9+'Circuit 14 Data FY 17-18'!F9</f>
        <v>3602</v>
      </c>
      <c r="G9" s="3">
        <f>'Circuit 1 Data  FY 17-18'!G9+'Circuit 2 Data FY 17-18'!G9+'Circuit 3 Data FY 17-18'!G9+'Circuit 4 Data FY 17-18'!G9+'Circuit 5 Data FY 17-18'!G9+'Circuit 7 Data FY 17-18'!G9+'Circuit 8 Data FY 17-18'!G9+'Circuit 14 Data FY 17-18'!G9</f>
        <v>3559</v>
      </c>
      <c r="H9" s="3">
        <f>'Circuit 1 Data  FY 17-18'!H9+'Circuit 2 Data FY 17-18'!H9+'Circuit 3 Data FY 17-18'!H9+'Circuit 4 Data FY 17-18'!H9+'Circuit 5 Data FY 17-18'!H9+'Circuit 7 Data FY 17-18'!H9+'Circuit 8 Data FY 17-18'!H9+'Circuit 14 Data FY 17-18'!H9</f>
        <v>3599</v>
      </c>
      <c r="I9" s="3">
        <f>'Circuit 1 Data  FY 17-18'!I9+'Circuit 2 Data FY 17-18'!I9+'Circuit 3 Data FY 17-18'!I9+'Circuit 4 Data FY 17-18'!I9+'Circuit 5 Data FY 17-18'!I9+'Circuit 7 Data FY 17-18'!I9+'Circuit 8 Data FY 17-18'!I9+'Circuit 14 Data FY 17-18'!I9</f>
        <v>3594</v>
      </c>
      <c r="J9" s="3">
        <f>'Circuit 1 Data  FY 17-18'!J9+'Circuit 2 Data FY 17-18'!J9+'Circuit 3 Data FY 17-18'!J9+'Circuit 4 Data FY 17-18'!J9+'Circuit 5 Data FY 17-18'!J9+'Circuit 7 Data FY 17-18'!J9+'Circuit 8 Data FY 17-18'!J9+'Circuit 14 Data FY 17-18'!J9</f>
        <v>3590</v>
      </c>
      <c r="K9" s="3">
        <f>'Circuit 1 Data  FY 17-18'!K9+'Circuit 2 Data FY 17-18'!K9+'Circuit 3 Data FY 17-18'!K9+'Circuit 4 Data FY 17-18'!K9+'Circuit 5 Data FY 17-18'!K9+'Circuit 7 Data FY 17-18'!K9+'Circuit 8 Data FY 17-18'!K9+'Circuit 14 Data FY 17-18'!K9</f>
        <v>3580</v>
      </c>
      <c r="L9" s="3">
        <f>'Circuit 1 Data  FY 17-18'!L9+'Circuit 2 Data FY 17-18'!L9+'Circuit 3 Data FY 17-18'!L9+'Circuit 4 Data FY 17-18'!L9+'Circuit 5 Data FY 17-18'!L9+'Circuit 7 Data FY 17-18'!L9+'Circuit 8 Data FY 17-18'!L9+'Circuit 14 Data FY 17-18'!L9</f>
        <v>3583</v>
      </c>
      <c r="M9" s="3">
        <f>'Circuit 1 Data  FY 17-18'!M9+'Circuit 2 Data FY 17-18'!M9+'Circuit 3 Data FY 17-18'!M9+'Circuit 4 Data FY 17-18'!M9+'Circuit 5 Data FY 17-18'!M9+'Circuit 7 Data FY 17-18'!M9+'Circuit 8 Data FY 17-18'!M9+'Circuit 14 Data FY 17-18'!M9</f>
        <v>3557</v>
      </c>
      <c r="N9" s="3"/>
    </row>
    <row r="10" spans="1:14" x14ac:dyDescent="0.25">
      <c r="A10" s="2" t="s">
        <v>58</v>
      </c>
      <c r="B10" s="3">
        <f>'Circuit 1 Data  FY 17-18'!B10+'Circuit 2 Data FY 17-18'!B10+'Circuit 3 Data FY 17-18'!B10+'Circuit 4 Data FY 17-18'!B10+'Circuit 5 Data FY 17-18'!B10+'Circuit 7 Data FY 17-18'!B10+'Circuit 8 Data FY 17-18'!B10+'Circuit 14 Data FY 17-18'!B10</f>
        <v>3422</v>
      </c>
      <c r="C10" s="3">
        <f>'Circuit 1 Data  FY 17-18'!C10+'Circuit 2 Data FY 17-18'!C10+'Circuit 3 Data FY 17-18'!C10+'Circuit 4 Data FY 17-18'!C10+'Circuit 5 Data FY 17-18'!C10+'Circuit 7 Data FY 17-18'!C10+'Circuit 8 Data FY 17-18'!C10+'Circuit 14 Data FY 17-18'!C10</f>
        <v>3474</v>
      </c>
      <c r="D10" s="3">
        <f>'Circuit 1 Data  FY 17-18'!D10+'Circuit 2 Data FY 17-18'!D10+'Circuit 3 Data FY 17-18'!D10+'Circuit 4 Data FY 17-18'!D10+'Circuit 5 Data FY 17-18'!D10+'Circuit 7 Data FY 17-18'!D10+'Circuit 8 Data FY 17-18'!D10+'Circuit 14 Data FY 17-18'!D10</f>
        <v>3424</v>
      </c>
      <c r="E10" s="3">
        <f>'Circuit 1 Data  FY 17-18'!E10+'Circuit 2 Data FY 17-18'!E10+'Circuit 3 Data FY 17-18'!E10+'Circuit 4 Data FY 17-18'!E10+'Circuit 5 Data FY 17-18'!E10+'Circuit 7 Data FY 17-18'!E10+'Circuit 8 Data FY 17-18'!E10+'Circuit 14 Data FY 17-18'!E10</f>
        <v>3412</v>
      </c>
      <c r="F10" s="3">
        <f>'Circuit 1 Data  FY 17-18'!F10+'Circuit 2 Data FY 17-18'!F10+'Circuit 3 Data FY 17-18'!F10+'Circuit 4 Data FY 17-18'!F10+'Circuit 5 Data FY 17-18'!F10+'Circuit 7 Data FY 17-18'!F10+'Circuit 8 Data FY 17-18'!F10+'Circuit 14 Data FY 17-18'!F10</f>
        <v>3367</v>
      </c>
      <c r="G10" s="3">
        <f>'Circuit 1 Data  FY 17-18'!G10+'Circuit 2 Data FY 17-18'!G10+'Circuit 3 Data FY 17-18'!G10+'Circuit 4 Data FY 17-18'!G10+'Circuit 5 Data FY 17-18'!G10+'Circuit 7 Data FY 17-18'!G10+'Circuit 8 Data FY 17-18'!G10+'Circuit 14 Data FY 17-18'!G10</f>
        <v>3328</v>
      </c>
      <c r="H10" s="3">
        <f>'Circuit 1 Data  FY 17-18'!H10+'Circuit 2 Data FY 17-18'!H10+'Circuit 3 Data FY 17-18'!H10+'Circuit 4 Data FY 17-18'!H10+'Circuit 5 Data FY 17-18'!H10+'Circuit 7 Data FY 17-18'!H10+'Circuit 8 Data FY 17-18'!H10+'Circuit 14 Data FY 17-18'!H10</f>
        <v>3372</v>
      </c>
      <c r="I10" s="3">
        <f>'Circuit 1 Data  FY 17-18'!I10+'Circuit 2 Data FY 17-18'!I10+'Circuit 3 Data FY 17-18'!I10+'Circuit 4 Data FY 17-18'!I10+'Circuit 5 Data FY 17-18'!I10+'Circuit 7 Data FY 17-18'!I10+'Circuit 8 Data FY 17-18'!I10+'Circuit 14 Data FY 17-18'!I10</f>
        <v>3371</v>
      </c>
      <c r="J10" s="3">
        <f>'Circuit 1 Data  FY 17-18'!J10+'Circuit 2 Data FY 17-18'!J10+'Circuit 3 Data FY 17-18'!J10+'Circuit 4 Data FY 17-18'!J10+'Circuit 5 Data FY 17-18'!J10+'Circuit 7 Data FY 17-18'!J10+'Circuit 8 Data FY 17-18'!J10+'Circuit 14 Data FY 17-18'!J10</f>
        <v>3368</v>
      </c>
      <c r="K10" s="3">
        <f>'Circuit 1 Data  FY 17-18'!K10+'Circuit 2 Data FY 17-18'!K10+'Circuit 3 Data FY 17-18'!K10+'Circuit 4 Data FY 17-18'!K10+'Circuit 5 Data FY 17-18'!K10+'Circuit 7 Data FY 17-18'!K10+'Circuit 8 Data FY 17-18'!K10+'Circuit 14 Data FY 17-18'!K10</f>
        <v>3359</v>
      </c>
      <c r="L10" s="3">
        <f>'Circuit 1 Data  FY 17-18'!L10+'Circuit 2 Data FY 17-18'!L10+'Circuit 3 Data FY 17-18'!L10+'Circuit 4 Data FY 17-18'!L10+'Circuit 5 Data FY 17-18'!L10+'Circuit 7 Data FY 17-18'!L10+'Circuit 8 Data FY 17-18'!L10+'Circuit 14 Data FY 17-18'!L10</f>
        <v>3358</v>
      </c>
      <c r="M10" s="3">
        <f>'Circuit 1 Data  FY 17-18'!M10+'Circuit 2 Data FY 17-18'!M10+'Circuit 3 Data FY 17-18'!M10+'Circuit 4 Data FY 17-18'!M10+'Circuit 5 Data FY 17-18'!M10+'Circuit 7 Data FY 17-18'!M10+'Circuit 8 Data FY 17-18'!M10+'Circuit 14 Data FY 17-18'!M10</f>
        <v>3334</v>
      </c>
      <c r="N10" s="3"/>
    </row>
    <row r="11" spans="1:14" x14ac:dyDescent="0.25">
      <c r="A11" s="2" t="s">
        <v>59</v>
      </c>
      <c r="B11" s="3">
        <f>'Circuit 1 Data  FY 17-18'!B11+'Circuit 2 Data FY 17-18'!B11+'Circuit 3 Data FY 17-18'!B11+'Circuit 4 Data FY 17-18'!B11+'Circuit 5 Data FY 17-18'!B11+'Circuit 7 Data FY 17-18'!B11+'Circuit 8 Data FY 17-18'!B11+'Circuit 14 Data FY 17-18'!B11</f>
        <v>2536</v>
      </c>
      <c r="C11" s="3">
        <f>'Circuit 1 Data  FY 17-18'!C11+'Circuit 2 Data FY 17-18'!C11+'Circuit 3 Data FY 17-18'!C11+'Circuit 4 Data FY 17-18'!C11+'Circuit 5 Data FY 17-18'!C11+'Circuit 7 Data FY 17-18'!C11+'Circuit 8 Data FY 17-18'!C11+'Circuit 14 Data FY 17-18'!C11</f>
        <v>2547</v>
      </c>
      <c r="D11" s="3">
        <f>'Circuit 1 Data  FY 17-18'!D11+'Circuit 2 Data FY 17-18'!D11+'Circuit 3 Data FY 17-18'!D11+'Circuit 4 Data FY 17-18'!D11+'Circuit 5 Data FY 17-18'!D11+'Circuit 7 Data FY 17-18'!D11+'Circuit 8 Data FY 17-18'!D11+'Circuit 14 Data FY 17-18'!D11</f>
        <v>2507</v>
      </c>
      <c r="E11" s="3">
        <f>'Circuit 1 Data  FY 17-18'!E11+'Circuit 2 Data FY 17-18'!E11+'Circuit 3 Data FY 17-18'!E11+'Circuit 4 Data FY 17-18'!E11+'Circuit 5 Data FY 17-18'!E11+'Circuit 7 Data FY 17-18'!E11+'Circuit 8 Data FY 17-18'!E11+'Circuit 14 Data FY 17-18'!E11</f>
        <v>2540</v>
      </c>
      <c r="F11" s="3">
        <f>'Circuit 1 Data  FY 17-18'!F11+'Circuit 2 Data FY 17-18'!F11+'Circuit 3 Data FY 17-18'!F11+'Circuit 4 Data FY 17-18'!F11+'Circuit 5 Data FY 17-18'!F11+'Circuit 7 Data FY 17-18'!F11+'Circuit 8 Data FY 17-18'!F11+'Circuit 14 Data FY 17-18'!F11</f>
        <v>2575</v>
      </c>
      <c r="G11" s="3">
        <f>'Circuit 1 Data  FY 17-18'!G11+'Circuit 2 Data FY 17-18'!G11+'Circuit 3 Data FY 17-18'!G11+'Circuit 4 Data FY 17-18'!G11+'Circuit 5 Data FY 17-18'!G11+'Circuit 7 Data FY 17-18'!G11+'Circuit 8 Data FY 17-18'!G11+'Circuit 14 Data FY 17-18'!G11</f>
        <v>2534</v>
      </c>
      <c r="H11" s="3">
        <f>'Circuit 1 Data  FY 17-18'!H11+'Circuit 2 Data FY 17-18'!H11+'Circuit 3 Data FY 17-18'!H11+'Circuit 4 Data FY 17-18'!H11+'Circuit 5 Data FY 17-18'!H11+'Circuit 7 Data FY 17-18'!H11+'Circuit 8 Data FY 17-18'!H11+'Circuit 14 Data FY 17-18'!H11</f>
        <v>2561</v>
      </c>
      <c r="I11" s="3">
        <f>'Circuit 1 Data  FY 17-18'!I11+'Circuit 2 Data FY 17-18'!I11+'Circuit 3 Data FY 17-18'!I11+'Circuit 4 Data FY 17-18'!I11+'Circuit 5 Data FY 17-18'!I11+'Circuit 7 Data FY 17-18'!I11+'Circuit 8 Data FY 17-18'!I11+'Circuit 14 Data FY 17-18'!I11</f>
        <v>2584</v>
      </c>
      <c r="J11" s="3">
        <f>'Circuit 1 Data  FY 17-18'!J11+'Circuit 2 Data FY 17-18'!J11+'Circuit 3 Data FY 17-18'!J11+'Circuit 4 Data FY 17-18'!J11+'Circuit 5 Data FY 17-18'!J11+'Circuit 7 Data FY 17-18'!J11+'Circuit 8 Data FY 17-18'!J11+'Circuit 14 Data FY 17-18'!J11</f>
        <v>2596</v>
      </c>
      <c r="K11" s="3">
        <f>'Circuit 1 Data  FY 17-18'!K11+'Circuit 2 Data FY 17-18'!K11+'Circuit 3 Data FY 17-18'!K11+'Circuit 4 Data FY 17-18'!K11+'Circuit 5 Data FY 17-18'!K11+'Circuit 7 Data FY 17-18'!K11+'Circuit 8 Data FY 17-18'!K11+'Circuit 14 Data FY 17-18'!K11</f>
        <v>2615</v>
      </c>
      <c r="L11" s="3">
        <f>'Circuit 1 Data  FY 17-18'!L11+'Circuit 2 Data FY 17-18'!L11+'Circuit 3 Data FY 17-18'!L11+'Circuit 4 Data FY 17-18'!L11+'Circuit 5 Data FY 17-18'!L11+'Circuit 7 Data FY 17-18'!L11+'Circuit 8 Data FY 17-18'!L11+'Circuit 14 Data FY 17-18'!L11</f>
        <v>2628</v>
      </c>
      <c r="M11" s="3">
        <f>'Circuit 1 Data  FY 17-18'!M11+'Circuit 2 Data FY 17-18'!M11+'Circuit 3 Data FY 17-18'!M11+'Circuit 4 Data FY 17-18'!M11+'Circuit 5 Data FY 17-18'!M11+'Circuit 7 Data FY 17-18'!M11+'Circuit 8 Data FY 17-18'!M11+'Circuit 14 Data FY 17-18'!M11</f>
        <v>2604</v>
      </c>
      <c r="N11" s="3"/>
    </row>
    <row r="12" spans="1:14" x14ac:dyDescent="0.25">
      <c r="A12" s="2" t="s">
        <v>60</v>
      </c>
      <c r="B12" s="3">
        <f>'Circuit 1 Data  FY 17-18'!B12+'Circuit 2 Data FY 17-18'!B12+'Circuit 3 Data FY 17-18'!B12+'Circuit 4 Data FY 17-18'!B12+'Circuit 5 Data FY 17-18'!B12+'Circuit 7 Data FY 17-18'!B12+'Circuit 8 Data FY 17-18'!B12+'Circuit 14 Data FY 17-18'!B12</f>
        <v>886</v>
      </c>
      <c r="C12" s="3">
        <f>'Circuit 1 Data  FY 17-18'!C12+'Circuit 2 Data FY 17-18'!C12+'Circuit 3 Data FY 17-18'!C12+'Circuit 4 Data FY 17-18'!C12+'Circuit 5 Data FY 17-18'!C12+'Circuit 7 Data FY 17-18'!C12+'Circuit 8 Data FY 17-18'!C12+'Circuit 14 Data FY 17-18'!C12</f>
        <v>927</v>
      </c>
      <c r="D12" s="3">
        <f>'Circuit 1 Data  FY 17-18'!D12+'Circuit 2 Data FY 17-18'!D12+'Circuit 3 Data FY 17-18'!D12+'Circuit 4 Data FY 17-18'!D12+'Circuit 5 Data FY 17-18'!D12+'Circuit 7 Data FY 17-18'!D12+'Circuit 8 Data FY 17-18'!D12+'Circuit 14 Data FY 17-18'!D12</f>
        <v>917</v>
      </c>
      <c r="E12" s="3">
        <f>'Circuit 1 Data  FY 17-18'!E12+'Circuit 2 Data FY 17-18'!E12+'Circuit 3 Data FY 17-18'!E12+'Circuit 4 Data FY 17-18'!E12+'Circuit 5 Data FY 17-18'!E12+'Circuit 7 Data FY 17-18'!E12+'Circuit 8 Data FY 17-18'!E12+'Circuit 14 Data FY 17-18'!E12</f>
        <v>872</v>
      </c>
      <c r="F12" s="3">
        <f>'Circuit 1 Data  FY 17-18'!F12+'Circuit 2 Data FY 17-18'!F12+'Circuit 3 Data FY 17-18'!F12+'Circuit 4 Data FY 17-18'!F12+'Circuit 5 Data FY 17-18'!F12+'Circuit 7 Data FY 17-18'!F12+'Circuit 8 Data FY 17-18'!F12+'Circuit 14 Data FY 17-18'!F12</f>
        <v>792</v>
      </c>
      <c r="G12" s="3">
        <f>'Circuit 1 Data  FY 17-18'!G12+'Circuit 2 Data FY 17-18'!G12+'Circuit 3 Data FY 17-18'!G12+'Circuit 4 Data FY 17-18'!G12+'Circuit 5 Data FY 17-18'!G12+'Circuit 7 Data FY 17-18'!G12+'Circuit 8 Data FY 17-18'!G12+'Circuit 14 Data FY 17-18'!G12</f>
        <v>794</v>
      </c>
      <c r="H12" s="3">
        <f>'Circuit 1 Data  FY 17-18'!H12+'Circuit 2 Data FY 17-18'!H12+'Circuit 3 Data FY 17-18'!H12+'Circuit 4 Data FY 17-18'!H12+'Circuit 5 Data FY 17-18'!H12+'Circuit 7 Data FY 17-18'!H12+'Circuit 8 Data FY 17-18'!H12+'Circuit 14 Data FY 17-18'!H12</f>
        <v>811</v>
      </c>
      <c r="I12" s="3">
        <f>'Circuit 1 Data  FY 17-18'!I12+'Circuit 2 Data FY 17-18'!I12+'Circuit 3 Data FY 17-18'!I12+'Circuit 4 Data FY 17-18'!I12+'Circuit 5 Data FY 17-18'!I12+'Circuit 7 Data FY 17-18'!I12+'Circuit 8 Data FY 17-18'!I12+'Circuit 14 Data FY 17-18'!I12</f>
        <v>787</v>
      </c>
      <c r="J12" s="3">
        <f>'Circuit 1 Data  FY 17-18'!J12+'Circuit 2 Data FY 17-18'!J12+'Circuit 3 Data FY 17-18'!J12+'Circuit 4 Data FY 17-18'!J12+'Circuit 5 Data FY 17-18'!J12+'Circuit 7 Data FY 17-18'!J12+'Circuit 8 Data FY 17-18'!J12+'Circuit 14 Data FY 17-18'!J12</f>
        <v>772</v>
      </c>
      <c r="K12" s="3">
        <f>'Circuit 1 Data  FY 17-18'!K12+'Circuit 2 Data FY 17-18'!K12+'Circuit 3 Data FY 17-18'!K12+'Circuit 4 Data FY 17-18'!K12+'Circuit 5 Data FY 17-18'!K12+'Circuit 7 Data FY 17-18'!K12+'Circuit 8 Data FY 17-18'!K12+'Circuit 14 Data FY 17-18'!K12</f>
        <v>744</v>
      </c>
      <c r="L12" s="3">
        <f>'Circuit 1 Data  FY 17-18'!L12+'Circuit 2 Data FY 17-18'!L12+'Circuit 3 Data FY 17-18'!L12+'Circuit 4 Data FY 17-18'!L12+'Circuit 5 Data FY 17-18'!L12+'Circuit 7 Data FY 17-18'!L12+'Circuit 8 Data FY 17-18'!L12+'Circuit 14 Data FY 17-18'!L12</f>
        <v>730</v>
      </c>
      <c r="M12" s="3">
        <f>'Circuit 1 Data  FY 17-18'!M12+'Circuit 2 Data FY 17-18'!M12+'Circuit 3 Data FY 17-18'!M12+'Circuit 4 Data FY 17-18'!M12+'Circuit 5 Data FY 17-18'!M12+'Circuit 7 Data FY 17-18'!M12+'Circuit 8 Data FY 17-18'!M12+'Circuit 14 Data FY 17-18'!M12</f>
        <v>730</v>
      </c>
      <c r="N12" s="3"/>
    </row>
    <row r="13" spans="1:14" x14ac:dyDescent="0.25">
      <c r="A13" s="2" t="s">
        <v>61</v>
      </c>
      <c r="B13" s="3">
        <f>'Circuit 1 Data  FY 17-18'!B13+'Circuit 2 Data FY 17-18'!B13+'Circuit 3 Data FY 17-18'!B13+'Circuit 4 Data FY 17-18'!B13+'Circuit 5 Data FY 17-18'!B13+'Circuit 7 Data FY 17-18'!B13+'Circuit 8 Data FY 17-18'!B13+'Circuit 14 Data FY 17-18'!B13</f>
        <v>408</v>
      </c>
      <c r="C13" s="3">
        <f>'Circuit 1 Data  FY 17-18'!C13+'Circuit 2 Data FY 17-18'!C13+'Circuit 3 Data FY 17-18'!C13+'Circuit 4 Data FY 17-18'!C13+'Circuit 5 Data FY 17-18'!C13+'Circuit 7 Data FY 17-18'!C13+'Circuit 8 Data FY 17-18'!C13+'Circuit 14 Data FY 17-18'!C13</f>
        <v>403</v>
      </c>
      <c r="D13" s="3">
        <f>'Circuit 1 Data  FY 17-18'!D13+'Circuit 2 Data FY 17-18'!D13+'Circuit 3 Data FY 17-18'!D13+'Circuit 4 Data FY 17-18'!D13+'Circuit 5 Data FY 17-18'!D13+'Circuit 7 Data FY 17-18'!D13+'Circuit 8 Data FY 17-18'!D13+'Circuit 14 Data FY 17-18'!D13</f>
        <v>360</v>
      </c>
      <c r="E13" s="3">
        <f>'Circuit 1 Data  FY 17-18'!E13+'Circuit 2 Data FY 17-18'!E13+'Circuit 3 Data FY 17-18'!E13+'Circuit 4 Data FY 17-18'!E13+'Circuit 5 Data FY 17-18'!E13+'Circuit 7 Data FY 17-18'!E13+'Circuit 8 Data FY 17-18'!E13+'Circuit 14 Data FY 17-18'!E13</f>
        <v>281</v>
      </c>
      <c r="F13" s="3">
        <f>'Circuit 1 Data  FY 17-18'!F13+'Circuit 2 Data FY 17-18'!F13+'Circuit 3 Data FY 17-18'!F13+'Circuit 4 Data FY 17-18'!F13+'Circuit 5 Data FY 17-18'!F13+'Circuit 7 Data FY 17-18'!F13+'Circuit 8 Data FY 17-18'!F13+'Circuit 14 Data FY 17-18'!F13</f>
        <v>271</v>
      </c>
      <c r="G13" s="3">
        <f>'Circuit 1 Data  FY 17-18'!G13+'Circuit 2 Data FY 17-18'!G13+'Circuit 3 Data FY 17-18'!G13+'Circuit 4 Data FY 17-18'!G13+'Circuit 5 Data FY 17-18'!G13+'Circuit 7 Data FY 17-18'!G13+'Circuit 8 Data FY 17-18'!G13+'Circuit 14 Data FY 17-18'!G13</f>
        <v>292</v>
      </c>
      <c r="H13" s="3">
        <f>'Circuit 1 Data  FY 17-18'!H13+'Circuit 2 Data FY 17-18'!H13+'Circuit 3 Data FY 17-18'!H13+'Circuit 4 Data FY 17-18'!H13+'Circuit 5 Data FY 17-18'!H13+'Circuit 7 Data FY 17-18'!H13+'Circuit 8 Data FY 17-18'!H13+'Circuit 14 Data FY 17-18'!H13</f>
        <v>287</v>
      </c>
      <c r="I13" s="3">
        <f>'Circuit 1 Data  FY 17-18'!I13+'Circuit 2 Data FY 17-18'!I13+'Circuit 3 Data FY 17-18'!I13+'Circuit 4 Data FY 17-18'!I13+'Circuit 5 Data FY 17-18'!I13+'Circuit 7 Data FY 17-18'!I13+'Circuit 8 Data FY 17-18'!I13+'Circuit 14 Data FY 17-18'!I13</f>
        <v>279</v>
      </c>
      <c r="J13" s="3">
        <f>'Circuit 1 Data  FY 17-18'!J13+'Circuit 2 Data FY 17-18'!J13+'Circuit 3 Data FY 17-18'!J13+'Circuit 4 Data FY 17-18'!J13+'Circuit 5 Data FY 17-18'!J13+'Circuit 7 Data FY 17-18'!J13+'Circuit 8 Data FY 17-18'!J13+'Circuit 14 Data FY 17-18'!J13</f>
        <v>286</v>
      </c>
      <c r="K13" s="3">
        <f>'Circuit 1 Data  FY 17-18'!K13+'Circuit 2 Data FY 17-18'!K13+'Circuit 3 Data FY 17-18'!K13+'Circuit 4 Data FY 17-18'!K13+'Circuit 5 Data FY 17-18'!K13+'Circuit 7 Data FY 17-18'!K13+'Circuit 8 Data FY 17-18'!K13+'Circuit 14 Data FY 17-18'!K13</f>
        <v>282</v>
      </c>
      <c r="L13" s="3">
        <f>'Circuit 1 Data  FY 17-18'!L13+'Circuit 2 Data FY 17-18'!L13+'Circuit 3 Data FY 17-18'!L13+'Circuit 4 Data FY 17-18'!L13+'Circuit 5 Data FY 17-18'!L13+'Circuit 7 Data FY 17-18'!L13+'Circuit 8 Data FY 17-18'!L13+'Circuit 14 Data FY 17-18'!L13</f>
        <v>257</v>
      </c>
      <c r="M13" s="3">
        <f>'Circuit 1 Data  FY 17-18'!M13+'Circuit 2 Data FY 17-18'!M13+'Circuit 3 Data FY 17-18'!M13+'Circuit 4 Data FY 17-18'!M13+'Circuit 5 Data FY 17-18'!M13+'Circuit 7 Data FY 17-18'!M13+'Circuit 8 Data FY 17-18'!M13+'Circuit 14 Data FY 17-18'!M13</f>
        <v>202</v>
      </c>
      <c r="N13" s="3"/>
    </row>
    <row r="14" spans="1:14" x14ac:dyDescent="0.25">
      <c r="A14" s="2" t="s">
        <v>3</v>
      </c>
      <c r="B14" s="3">
        <f>'Circuit 1 Data  FY 17-18'!B14+'Circuit 2 Data FY 17-18'!B14+'Circuit 3 Data FY 17-18'!B14+'Circuit 4 Data FY 17-18'!B14+'Circuit 5 Data FY 17-18'!B14+'Circuit 7 Data FY 17-18'!B14+'Circuit 8 Data FY 17-18'!B14+'Circuit 14 Data FY 17-18'!B14</f>
        <v>255</v>
      </c>
      <c r="C14" s="3">
        <f>'Circuit 1 Data  FY 17-18'!C14+'Circuit 2 Data FY 17-18'!C14+'Circuit 3 Data FY 17-18'!C14+'Circuit 4 Data FY 17-18'!C14+'Circuit 5 Data FY 17-18'!C14+'Circuit 7 Data FY 17-18'!C14+'Circuit 8 Data FY 17-18'!C14+'Circuit 14 Data FY 17-18'!C14</f>
        <v>250</v>
      </c>
      <c r="D14" s="3">
        <f>'Circuit 1 Data  FY 17-18'!D14+'Circuit 2 Data FY 17-18'!D14+'Circuit 3 Data FY 17-18'!D14+'Circuit 4 Data FY 17-18'!D14+'Circuit 5 Data FY 17-18'!D14+'Circuit 7 Data FY 17-18'!D14+'Circuit 8 Data FY 17-18'!D14+'Circuit 14 Data FY 17-18'!D14</f>
        <v>228</v>
      </c>
      <c r="E14" s="3">
        <f>'Circuit 1 Data  FY 17-18'!E14+'Circuit 2 Data FY 17-18'!E14+'Circuit 3 Data FY 17-18'!E14+'Circuit 4 Data FY 17-18'!E14+'Circuit 5 Data FY 17-18'!E14+'Circuit 7 Data FY 17-18'!E14+'Circuit 8 Data FY 17-18'!E14+'Circuit 14 Data FY 17-18'!E14</f>
        <v>231</v>
      </c>
      <c r="F14" s="3">
        <f>'Circuit 1 Data  FY 17-18'!F14+'Circuit 2 Data FY 17-18'!F14+'Circuit 3 Data FY 17-18'!F14+'Circuit 4 Data FY 17-18'!F14+'Circuit 5 Data FY 17-18'!F14+'Circuit 7 Data FY 17-18'!F14+'Circuit 8 Data FY 17-18'!F14+'Circuit 14 Data FY 17-18'!F14</f>
        <v>235</v>
      </c>
      <c r="G14" s="3">
        <f>'Circuit 1 Data  FY 17-18'!G14+'Circuit 2 Data FY 17-18'!G14+'Circuit 3 Data FY 17-18'!G14+'Circuit 4 Data FY 17-18'!G14+'Circuit 5 Data FY 17-18'!G14+'Circuit 7 Data FY 17-18'!G14+'Circuit 8 Data FY 17-18'!G14+'Circuit 14 Data FY 17-18'!G14</f>
        <v>231</v>
      </c>
      <c r="H14" s="3">
        <f>'Circuit 1 Data  FY 17-18'!H14+'Circuit 2 Data FY 17-18'!H14+'Circuit 3 Data FY 17-18'!H14+'Circuit 4 Data FY 17-18'!H14+'Circuit 5 Data FY 17-18'!H14+'Circuit 7 Data FY 17-18'!H14+'Circuit 8 Data FY 17-18'!H14+'Circuit 14 Data FY 17-18'!H14</f>
        <v>227</v>
      </c>
      <c r="I14" s="3">
        <f>'Circuit 1 Data  FY 17-18'!I14+'Circuit 2 Data FY 17-18'!I14+'Circuit 3 Data FY 17-18'!I14+'Circuit 4 Data FY 17-18'!I14+'Circuit 5 Data FY 17-18'!I14+'Circuit 7 Data FY 17-18'!I14+'Circuit 8 Data FY 17-18'!I14+'Circuit 14 Data FY 17-18'!I14</f>
        <v>223</v>
      </c>
      <c r="J14" s="3">
        <f>'Circuit 1 Data  FY 17-18'!J14+'Circuit 2 Data FY 17-18'!J14+'Circuit 3 Data FY 17-18'!J14+'Circuit 4 Data FY 17-18'!J14+'Circuit 5 Data FY 17-18'!J14+'Circuit 7 Data FY 17-18'!J14+'Circuit 8 Data FY 17-18'!J14+'Circuit 14 Data FY 17-18'!J14</f>
        <v>222</v>
      </c>
      <c r="K14" s="3">
        <f>'Circuit 1 Data  FY 17-18'!K14+'Circuit 2 Data FY 17-18'!K14+'Circuit 3 Data FY 17-18'!K14+'Circuit 4 Data FY 17-18'!K14+'Circuit 5 Data FY 17-18'!K14+'Circuit 7 Data FY 17-18'!K14+'Circuit 8 Data FY 17-18'!K14+'Circuit 14 Data FY 17-18'!K14</f>
        <v>221</v>
      </c>
      <c r="L14" s="3">
        <f>'Circuit 1 Data  FY 17-18'!L14+'Circuit 2 Data FY 17-18'!L14+'Circuit 3 Data FY 17-18'!L14+'Circuit 4 Data FY 17-18'!L14+'Circuit 5 Data FY 17-18'!L14+'Circuit 7 Data FY 17-18'!L14+'Circuit 8 Data FY 17-18'!L14+'Circuit 14 Data FY 17-18'!L14</f>
        <v>225</v>
      </c>
      <c r="M14" s="3">
        <f>'Circuit 1 Data  FY 17-18'!M14+'Circuit 2 Data FY 17-18'!M14+'Circuit 3 Data FY 17-18'!M14+'Circuit 4 Data FY 17-18'!M14+'Circuit 5 Data FY 17-18'!M14+'Circuit 7 Data FY 17-18'!M14+'Circuit 8 Data FY 17-18'!M14+'Circuit 14 Data FY 17-18'!M14</f>
        <v>223</v>
      </c>
      <c r="N14" s="3"/>
    </row>
    <row r="15" spans="1:14" x14ac:dyDescent="0.25">
      <c r="A15" s="2"/>
    </row>
    <row r="16" spans="1:14" x14ac:dyDescent="0.25">
      <c r="A16" s="2"/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  <c r="N16" s="1"/>
    </row>
    <row r="17" spans="1:14" x14ac:dyDescent="0.25">
      <c r="A17" s="2" t="s">
        <v>4</v>
      </c>
      <c r="B17" s="3">
        <f>'Circuit 1 Data  FY 17-18'!B17+'Circuit 2 Data FY 17-18'!B17+'Circuit 3 Data FY 17-18'!B17+'Circuit 4 Data FY 17-18'!B17+'Circuit 5 Data FY 17-18'!B17+'Circuit 7 Data FY 17-18'!B17+'Circuit 8 Data FY 17-18'!B17+'Circuit 14 Data FY 17-18'!B17</f>
        <v>64</v>
      </c>
      <c r="C17" s="3">
        <f>'Circuit 1 Data  FY 17-18'!C17+'Circuit 2 Data FY 17-18'!C17+'Circuit 3 Data FY 17-18'!C17+'Circuit 4 Data FY 17-18'!C17+'Circuit 5 Data FY 17-18'!C17+'Circuit 7 Data FY 17-18'!C17+'Circuit 8 Data FY 17-18'!C17+'Circuit 14 Data FY 17-18'!C17</f>
        <v>94</v>
      </c>
      <c r="D17" s="3">
        <f>'Circuit 1 Data  FY 17-18'!D17+'Circuit 2 Data FY 17-18'!D17+'Circuit 3 Data FY 17-18'!D17+'Circuit 4 Data FY 17-18'!D17+'Circuit 5 Data FY 17-18'!D17+'Circuit 7 Data FY 17-18'!D17+'Circuit 8 Data FY 17-18'!D17+'Circuit 14 Data FY 17-18'!D17</f>
        <v>40</v>
      </c>
      <c r="E17" s="3">
        <f>'Circuit 1 Data  FY 17-18'!E17+'Circuit 2 Data FY 17-18'!E17+'Circuit 3 Data FY 17-18'!E17+'Circuit 4 Data FY 17-18'!E17+'Circuit 5 Data FY 17-18'!E17+'Circuit 7 Data FY 17-18'!E17+'Circuit 8 Data FY 17-18'!E17+'Circuit 14 Data FY 17-18'!E17</f>
        <v>106</v>
      </c>
      <c r="F17" s="3">
        <f>'Circuit 1 Data  FY 17-18'!F17+'Circuit 2 Data FY 17-18'!F17+'Circuit 3 Data FY 17-18'!F17+'Circuit 4 Data FY 17-18'!F17+'Circuit 5 Data FY 17-18'!F17+'Circuit 7 Data FY 17-18'!F17+'Circuit 8 Data FY 17-18'!F17+'Circuit 14 Data FY 17-18'!F17</f>
        <v>111</v>
      </c>
      <c r="G17" s="3">
        <f>'Circuit 1 Data  FY 17-18'!G17+'Circuit 2 Data FY 17-18'!G17+'Circuit 3 Data FY 17-18'!G17+'Circuit 4 Data FY 17-18'!G17+'Circuit 5 Data FY 17-18'!G17+'Circuit 7 Data FY 17-18'!G17+'Circuit 8 Data FY 17-18'!G17+'Circuit 14 Data FY 17-18'!G17</f>
        <v>34</v>
      </c>
      <c r="H17" s="3">
        <f>'Circuit 1 Data  FY 17-18'!H17+'Circuit 2 Data FY 17-18'!H17+'Circuit 3 Data FY 17-18'!H17+'Circuit 4 Data FY 17-18'!H17+'Circuit 5 Data FY 17-18'!H17+'Circuit 7 Data FY 17-18'!H17+'Circuit 8 Data FY 17-18'!H17+'Circuit 14 Data FY 17-18'!H17</f>
        <v>99</v>
      </c>
      <c r="I17" s="3">
        <f>'Circuit 1 Data  FY 17-18'!I17+'Circuit 2 Data FY 17-18'!I17+'Circuit 3 Data FY 17-18'!I17+'Circuit 4 Data FY 17-18'!I17+'Circuit 5 Data FY 17-18'!I17+'Circuit 7 Data FY 17-18'!I17+'Circuit 8 Data FY 17-18'!I17+'Circuit 14 Data FY 17-18'!I17</f>
        <v>95</v>
      </c>
      <c r="J17" s="3">
        <f>'Circuit 1 Data  FY 17-18'!J17+'Circuit 2 Data FY 17-18'!J17+'Circuit 3 Data FY 17-18'!J17+'Circuit 4 Data FY 17-18'!J17+'Circuit 5 Data FY 17-18'!J17+'Circuit 7 Data FY 17-18'!J17+'Circuit 8 Data FY 17-18'!J17+'Circuit 14 Data FY 17-18'!J17</f>
        <v>77</v>
      </c>
      <c r="K17" s="3">
        <f>'Circuit 1 Data  FY 17-18'!K17+'Circuit 2 Data FY 17-18'!K17+'Circuit 3 Data FY 17-18'!K17+'Circuit 4 Data FY 17-18'!K17+'Circuit 5 Data FY 17-18'!K17+'Circuit 7 Data FY 17-18'!K17+'Circuit 8 Data FY 17-18'!K17+'Circuit 14 Data FY 17-18'!K17</f>
        <v>80</v>
      </c>
      <c r="L17" s="3">
        <f>'Circuit 1 Data  FY 17-18'!L17+'Circuit 2 Data FY 17-18'!L17+'Circuit 3 Data FY 17-18'!L17+'Circuit 4 Data FY 17-18'!L17+'Circuit 5 Data FY 17-18'!L17+'Circuit 7 Data FY 17-18'!L17+'Circuit 8 Data FY 17-18'!L17+'Circuit 14 Data FY 17-18'!L17</f>
        <v>72</v>
      </c>
      <c r="M17" s="3">
        <f>'Circuit 1 Data  FY 17-18'!M17+'Circuit 2 Data FY 17-18'!M17+'Circuit 3 Data FY 17-18'!M17+'Circuit 4 Data FY 17-18'!M17+'Circuit 5 Data FY 17-18'!M17+'Circuit 7 Data FY 17-18'!M17+'Circuit 8 Data FY 17-18'!M17+'Circuit 14 Data FY 17-18'!M17</f>
        <v>88</v>
      </c>
      <c r="N17" s="3"/>
    </row>
    <row r="18" spans="1:14" x14ac:dyDescent="0.25">
      <c r="A18" s="2" t="s">
        <v>5</v>
      </c>
      <c r="B18" s="3">
        <f>'Circuit 1 Data  FY 17-18'!B18+'Circuit 2 Data FY 17-18'!B18+'Circuit 3 Data FY 17-18'!B18+'Circuit 4 Data FY 17-18'!B18+'Circuit 5 Data FY 17-18'!B18+'Circuit 7 Data FY 17-18'!B18+'Circuit 8 Data FY 17-18'!B18+'Circuit 14 Data FY 17-18'!B18</f>
        <v>29</v>
      </c>
      <c r="C18" s="3">
        <f>'Circuit 1 Data  FY 17-18'!C18+'Circuit 2 Data FY 17-18'!C18+'Circuit 3 Data FY 17-18'!C18+'Circuit 4 Data FY 17-18'!C18+'Circuit 5 Data FY 17-18'!C18+'Circuit 7 Data FY 17-18'!C18+'Circuit 8 Data FY 17-18'!C18+'Circuit 14 Data FY 17-18'!C18</f>
        <v>60</v>
      </c>
      <c r="D18" s="3">
        <f>'Circuit 1 Data  FY 17-18'!D18+'Circuit 2 Data FY 17-18'!D18+'Circuit 3 Data FY 17-18'!D18+'Circuit 4 Data FY 17-18'!D18+'Circuit 5 Data FY 17-18'!D18+'Circuit 7 Data FY 17-18'!D18+'Circuit 8 Data FY 17-18'!D18+'Circuit 14 Data FY 17-18'!D18</f>
        <v>114</v>
      </c>
      <c r="E18" s="3">
        <f>'Circuit 1 Data  FY 17-18'!E18+'Circuit 2 Data FY 17-18'!E18+'Circuit 3 Data FY 17-18'!E18+'Circuit 4 Data FY 17-18'!E18+'Circuit 5 Data FY 17-18'!E18+'Circuit 7 Data FY 17-18'!E18+'Circuit 8 Data FY 17-18'!E18+'Circuit 14 Data FY 17-18'!E18</f>
        <v>141</v>
      </c>
      <c r="F18" s="3">
        <f>'Circuit 1 Data  FY 17-18'!F18+'Circuit 2 Data FY 17-18'!F18+'Circuit 3 Data FY 17-18'!F18+'Circuit 4 Data FY 17-18'!F18+'Circuit 5 Data FY 17-18'!F18+'Circuit 7 Data FY 17-18'!F18+'Circuit 8 Data FY 17-18'!F18+'Circuit 14 Data FY 17-18'!F18</f>
        <v>70</v>
      </c>
      <c r="G18" s="3">
        <f>'Circuit 1 Data  FY 17-18'!G18+'Circuit 2 Data FY 17-18'!G18+'Circuit 3 Data FY 17-18'!G18+'Circuit 4 Data FY 17-18'!G18+'Circuit 5 Data FY 17-18'!G18+'Circuit 7 Data FY 17-18'!G18+'Circuit 8 Data FY 17-18'!G18+'Circuit 14 Data FY 17-18'!G18</f>
        <v>55</v>
      </c>
      <c r="H18" s="3">
        <f>'Circuit 1 Data  FY 17-18'!H18+'Circuit 2 Data FY 17-18'!H18+'Circuit 3 Data FY 17-18'!H18+'Circuit 4 Data FY 17-18'!H18+'Circuit 5 Data FY 17-18'!H18+'Circuit 7 Data FY 17-18'!H18+'Circuit 8 Data FY 17-18'!H18+'Circuit 14 Data FY 17-18'!H18</f>
        <v>81</v>
      </c>
      <c r="I18" s="3">
        <f>'Circuit 1 Data  FY 17-18'!I18+'Circuit 2 Data FY 17-18'!I18+'Circuit 3 Data FY 17-18'!I18+'Circuit 4 Data FY 17-18'!I18+'Circuit 5 Data FY 17-18'!I18+'Circuit 7 Data FY 17-18'!I18+'Circuit 8 Data FY 17-18'!I18+'Circuit 14 Data FY 17-18'!I18</f>
        <v>66</v>
      </c>
      <c r="J18" s="3">
        <f>'Circuit 1 Data  FY 17-18'!J18+'Circuit 2 Data FY 17-18'!J18+'Circuit 3 Data FY 17-18'!J18+'Circuit 4 Data FY 17-18'!J18+'Circuit 5 Data FY 17-18'!J18+'Circuit 7 Data FY 17-18'!J18+'Circuit 8 Data FY 17-18'!J18+'Circuit 14 Data FY 17-18'!J18</f>
        <v>77</v>
      </c>
      <c r="K18" s="3">
        <f>'Circuit 1 Data  FY 17-18'!K18+'Circuit 2 Data FY 17-18'!K18+'Circuit 3 Data FY 17-18'!K18+'Circuit 4 Data FY 17-18'!K18+'Circuit 5 Data FY 17-18'!K18+'Circuit 7 Data FY 17-18'!K18+'Circuit 8 Data FY 17-18'!K18+'Circuit 14 Data FY 17-18'!K18</f>
        <v>70</v>
      </c>
      <c r="L18" s="3">
        <f>'Circuit 1 Data  FY 17-18'!L18+'Circuit 2 Data FY 17-18'!L18+'Circuit 3 Data FY 17-18'!L18+'Circuit 4 Data FY 17-18'!L18+'Circuit 5 Data FY 17-18'!L18+'Circuit 7 Data FY 17-18'!L18+'Circuit 8 Data FY 17-18'!L18+'Circuit 14 Data FY 17-18'!L18</f>
        <v>104</v>
      </c>
      <c r="M18" s="3">
        <f>'Circuit 1 Data  FY 17-18'!M18+'Circuit 2 Data FY 17-18'!M18+'Circuit 3 Data FY 17-18'!M18+'Circuit 4 Data FY 17-18'!M18+'Circuit 5 Data FY 17-18'!M18+'Circuit 7 Data FY 17-18'!M18+'Circuit 8 Data FY 17-18'!M18+'Circuit 14 Data FY 17-18'!M18</f>
        <v>90</v>
      </c>
      <c r="N18" s="3"/>
    </row>
  </sheetData>
  <pageMargins left="0.25" right="0.25" top="1.25" bottom="0.75" header="0.3" footer="0.3"/>
  <pageSetup orientation="landscape" r:id="rId1"/>
  <headerFooter>
    <oddHeader>&amp;C&amp;"-,Bold"North Region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55</v>
      </c>
      <c r="N2" s="17" t="str">
        <f>'Statewide Charts FY 17-18'!N2</f>
        <v>June 2018</v>
      </c>
    </row>
    <row r="24" spans="2:14" x14ac:dyDescent="0.25">
      <c r="B24" s="2" t="str">
        <f>B2</f>
        <v>Circuit 19</v>
      </c>
      <c r="N24" s="17" t="str">
        <f>'Statewide Charts FY 17-18'!N2</f>
        <v>June 2018</v>
      </c>
    </row>
    <row r="25" spans="2:14" x14ac:dyDescent="0.25">
      <c r="B25" s="2"/>
    </row>
    <row r="46" spans="2:14" x14ac:dyDescent="0.25">
      <c r="B46" s="2" t="str">
        <f>B2</f>
        <v>Circuit 19</v>
      </c>
      <c r="N46" s="17" t="str">
        <f>'Statewide Charts FY 17-18'!N2</f>
        <v>June 2018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M18"/>
  <sheetViews>
    <sheetView view="pageLayout" zoomScaleNormal="100" workbookViewId="0">
      <selection activeCell="N18" sqref="N18"/>
    </sheetView>
  </sheetViews>
  <sheetFormatPr defaultColWidth="8.28515625" defaultRowHeight="15" x14ac:dyDescent="0.25"/>
  <cols>
    <col min="1" max="1" width="43.7109375" style="2" bestFit="1" customWidth="1"/>
    <col min="2" max="2" width="6.7109375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s="2" customFormat="1" x14ac:dyDescent="0.25"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v>2146</v>
      </c>
      <c r="C2" s="3">
        <v>2164</v>
      </c>
      <c r="D2" s="3">
        <v>2190</v>
      </c>
      <c r="E2" s="3">
        <v>2218</v>
      </c>
      <c r="F2" s="3">
        <v>2177</v>
      </c>
      <c r="G2" s="3">
        <v>2163</v>
      </c>
      <c r="H2" s="3">
        <v>2185</v>
      </c>
      <c r="I2" s="3">
        <f>[8]Sheet1!$S$110</f>
        <v>2180</v>
      </c>
      <c r="J2" s="3">
        <f>[9]Sheet1!$S$110</f>
        <v>2137</v>
      </c>
      <c r="K2" s="3">
        <f>[10]Sheet1!$S$110</f>
        <v>2150</v>
      </c>
      <c r="L2" s="3">
        <f>[11]Sheet1!$S$110</f>
        <v>2132</v>
      </c>
      <c r="M2" s="3">
        <f>[12]Sheet1!$S$110</f>
        <v>2132</v>
      </c>
    </row>
    <row r="3" spans="1:13" x14ac:dyDescent="0.25">
      <c r="A3" s="2" t="s">
        <v>0</v>
      </c>
      <c r="B3" s="3">
        <v>1133</v>
      </c>
      <c r="C3" s="3">
        <v>1148</v>
      </c>
      <c r="D3" s="3">
        <v>1154</v>
      </c>
      <c r="E3" s="3">
        <v>1209</v>
      </c>
      <c r="F3" s="3">
        <v>1208</v>
      </c>
      <c r="G3" s="3">
        <v>1221</v>
      </c>
      <c r="H3" s="3">
        <v>1260</v>
      </c>
      <c r="I3" s="3">
        <f>'[67]20th Circuit Summary 02.18'!$B$7</f>
        <v>1276</v>
      </c>
      <c r="J3" s="3">
        <f>'[68]20th Circuit Summary 03.18'!$B$7</f>
        <v>1298</v>
      </c>
      <c r="K3" s="3">
        <f>'[67]20th Circuit Summary 04.18'!$B$7</f>
        <v>1332</v>
      </c>
      <c r="L3" s="3">
        <f>'[67]20th Circuit Summary 05.18'!$B$7</f>
        <v>1315</v>
      </c>
      <c r="M3" s="3">
        <f>'[68]20th Circuit Summary 06.18'!$B$7</f>
        <v>1320</v>
      </c>
    </row>
    <row r="4" spans="1:13" x14ac:dyDescent="0.25">
      <c r="A4" s="2" t="s">
        <v>1</v>
      </c>
      <c r="B4" s="3">
        <v>997</v>
      </c>
      <c r="C4" s="3">
        <v>971</v>
      </c>
      <c r="D4" s="3">
        <v>968</v>
      </c>
      <c r="E4" s="3">
        <v>1014</v>
      </c>
      <c r="F4" s="3">
        <v>997</v>
      </c>
      <c r="G4" s="3">
        <v>1011</v>
      </c>
      <c r="H4" s="3">
        <v>1031</v>
      </c>
      <c r="I4" s="3">
        <f>'[67]20th Circuit Summary 02.18'!$B$16</f>
        <v>1053</v>
      </c>
      <c r="J4" s="3">
        <f>'[68]20th Circuit Summary 03.18'!$B$16</f>
        <v>1069</v>
      </c>
      <c r="K4" s="3">
        <f>'[67]20th Circuit Summary 04.18'!$B$16</f>
        <v>1078</v>
      </c>
      <c r="L4" s="3">
        <f>'[67]20th Circuit Summary 05.18'!$B$16</f>
        <v>1049</v>
      </c>
      <c r="M4" s="3">
        <f>'[68]20th Circuit Summary 06.18'!$B$16</f>
        <v>1044</v>
      </c>
    </row>
    <row r="5" spans="1:13" x14ac:dyDescent="0.25">
      <c r="A5" s="2" t="s">
        <v>6</v>
      </c>
      <c r="B5" s="3">
        <v>130</v>
      </c>
      <c r="C5" s="3">
        <v>168</v>
      </c>
      <c r="D5" s="3">
        <v>166</v>
      </c>
      <c r="E5" s="3">
        <v>178</v>
      </c>
      <c r="F5" s="3">
        <v>199</v>
      </c>
      <c r="G5" s="3">
        <v>194</v>
      </c>
      <c r="H5" s="3">
        <v>209</v>
      </c>
      <c r="I5" s="3">
        <f>'[67]20th Circuit Summary 02.18'!$B$9</f>
        <v>204</v>
      </c>
      <c r="J5" s="3">
        <f>'[68]20th Circuit Summary 03.18'!$B$9</f>
        <v>217</v>
      </c>
      <c r="K5" s="3">
        <f>'[67]20th Circuit Summary 04.18'!$B$9</f>
        <v>230</v>
      </c>
      <c r="L5" s="3">
        <f>'[67]20th Circuit Summary 05.18'!$B$9</f>
        <v>252</v>
      </c>
      <c r="M5" s="3">
        <f>'[68]20th Circuit Summary 06.18'!$B$9</f>
        <v>265</v>
      </c>
    </row>
    <row r="6" spans="1:13" x14ac:dyDescent="0.25">
      <c r="A6" s="2" t="s">
        <v>7</v>
      </c>
      <c r="B6" s="3">
        <v>6</v>
      </c>
      <c r="C6" s="3">
        <v>9</v>
      </c>
      <c r="D6" s="3">
        <v>20</v>
      </c>
      <c r="E6" s="3">
        <v>17</v>
      </c>
      <c r="F6" s="3">
        <v>12</v>
      </c>
      <c r="G6" s="3">
        <v>16</v>
      </c>
      <c r="H6" s="3">
        <v>20</v>
      </c>
      <c r="I6" s="3">
        <f t="shared" ref="I6:M6" si="0">I3-(I4+I5)</f>
        <v>19</v>
      </c>
      <c r="J6" s="3">
        <f t="shared" si="0"/>
        <v>12</v>
      </c>
      <c r="K6" s="3">
        <f t="shared" si="0"/>
        <v>24</v>
      </c>
      <c r="L6" s="3">
        <f t="shared" si="0"/>
        <v>14</v>
      </c>
      <c r="M6" s="3">
        <f t="shared" si="0"/>
        <v>11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v>530</v>
      </c>
      <c r="C9" s="3">
        <v>532</v>
      </c>
      <c r="D9" s="3">
        <v>535</v>
      </c>
      <c r="E9" s="3">
        <v>531</v>
      </c>
      <c r="F9" s="3">
        <v>548</v>
      </c>
      <c r="G9" s="3">
        <v>541</v>
      </c>
      <c r="H9" s="3">
        <v>536</v>
      </c>
      <c r="I9" s="3">
        <f>'[67]20th Circuit Summary 02.18'!$G$21</f>
        <v>549</v>
      </c>
      <c r="J9" s="3">
        <f>'[68]20th Circuit Summary 03.18'!$G$21</f>
        <v>544</v>
      </c>
      <c r="K9" s="3">
        <f>'[67]20th Circuit Summary 04.18'!$G$21</f>
        <v>530</v>
      </c>
      <c r="L9" s="3">
        <f>'[67]20th Circuit Summary 05.18'!$G$21</f>
        <v>535</v>
      </c>
      <c r="M9" s="3">
        <f>'[68]20th Circuit Summary 06.18'!$G$21</f>
        <v>547</v>
      </c>
    </row>
    <row r="10" spans="1:13" x14ac:dyDescent="0.25">
      <c r="A10" s="2" t="s">
        <v>58</v>
      </c>
      <c r="B10" s="3">
        <v>502</v>
      </c>
      <c r="C10" s="3">
        <v>504</v>
      </c>
      <c r="D10" s="3">
        <v>507</v>
      </c>
      <c r="E10" s="3">
        <v>507</v>
      </c>
      <c r="F10" s="3">
        <v>525</v>
      </c>
      <c r="G10" s="3">
        <v>516</v>
      </c>
      <c r="H10" s="3">
        <v>510</v>
      </c>
      <c r="I10" s="3">
        <f>'[67]20th Circuit Summary 02.18'!$G$16</f>
        <v>523</v>
      </c>
      <c r="J10" s="3">
        <f>'[68]20th Circuit Summary 03.18'!$G$16</f>
        <v>518</v>
      </c>
      <c r="K10" s="3">
        <f>'[67]20th Circuit Summary 04.18'!$G$16</f>
        <v>504</v>
      </c>
      <c r="L10" s="3">
        <f>'[67]20th Circuit Summary 05.18'!$G$16</f>
        <v>509</v>
      </c>
      <c r="M10" s="3">
        <f>'[68]20th Circuit Summary 06.18'!$G$16</f>
        <v>520</v>
      </c>
    </row>
    <row r="11" spans="1:13" x14ac:dyDescent="0.25">
      <c r="A11" s="2" t="s">
        <v>59</v>
      </c>
      <c r="B11" s="3">
        <v>427</v>
      </c>
      <c r="C11" s="3">
        <v>417</v>
      </c>
      <c r="D11" s="3">
        <v>417</v>
      </c>
      <c r="E11" s="3">
        <v>438</v>
      </c>
      <c r="F11" s="3">
        <v>436</v>
      </c>
      <c r="G11" s="3">
        <v>439</v>
      </c>
      <c r="H11" s="3">
        <v>436</v>
      </c>
      <c r="I11" s="3">
        <f>'[67]20th Circuit Summary 02.18'!$H$16</f>
        <v>439</v>
      </c>
      <c r="J11" s="3">
        <f>'[68]20th Circuit Summary 03.18'!$H$16</f>
        <v>444</v>
      </c>
      <c r="K11" s="3">
        <f>'[67]20th Circuit Summary 04.18'!$H$16</f>
        <v>442</v>
      </c>
      <c r="L11" s="3">
        <f>'[67]20th Circuit Summary 05.18'!$H$16</f>
        <v>444</v>
      </c>
      <c r="M11" s="3">
        <f>'[68]20th Circuit Summary 06.18'!$H$16</f>
        <v>434</v>
      </c>
    </row>
    <row r="12" spans="1:13" x14ac:dyDescent="0.25">
      <c r="A12" s="2" t="s">
        <v>60</v>
      </c>
      <c r="B12" s="3">
        <v>75</v>
      </c>
      <c r="C12" s="3">
        <v>87</v>
      </c>
      <c r="D12" s="3">
        <v>90</v>
      </c>
      <c r="E12" s="3">
        <v>69</v>
      </c>
      <c r="F12" s="3">
        <v>89</v>
      </c>
      <c r="G12" s="3">
        <v>77</v>
      </c>
      <c r="H12" s="3">
        <v>74</v>
      </c>
      <c r="I12" s="3">
        <f>'[67]20th Circuit Summary 02.18'!$G$17</f>
        <v>84</v>
      </c>
      <c r="J12" s="3">
        <f>'[68]20th Circuit Summary 03.18'!$G$17</f>
        <v>74</v>
      </c>
      <c r="K12" s="3">
        <f>'[67]20th Circuit Summary 04.18'!$G$17</f>
        <v>62</v>
      </c>
      <c r="L12" s="3">
        <f>'[67]20th Circuit Summary 05.18'!$G$17</f>
        <v>65</v>
      </c>
      <c r="M12" s="3">
        <f>'[68]20th Circuit Summary 06.18'!$G$17</f>
        <v>86</v>
      </c>
    </row>
    <row r="13" spans="1:13" x14ac:dyDescent="0.25">
      <c r="A13" s="2" t="s">
        <v>61</v>
      </c>
      <c r="B13">
        <v>24</v>
      </c>
      <c r="C13">
        <v>24</v>
      </c>
      <c r="D13">
        <v>26</v>
      </c>
      <c r="E13">
        <v>24</v>
      </c>
      <c r="F13">
        <v>26</v>
      </c>
      <c r="G13">
        <v>25</v>
      </c>
      <c r="H13">
        <v>23</v>
      </c>
      <c r="I13">
        <f>'[24]6+ Months Inactive by County'!$G$43</f>
        <v>22</v>
      </c>
      <c r="J13">
        <f>'[25]6+ Months Inactive by County'!$G$43</f>
        <v>17</v>
      </c>
      <c r="K13">
        <f>'[26]6+ Months Inactive by County'!$G$43</f>
        <v>18</v>
      </c>
      <c r="L13">
        <f>'[27]6+ Months Inactive by County'!$G$43</f>
        <v>21</v>
      </c>
      <c r="M13">
        <f>'[28]6+ Months Inactive by County'!$G$43</f>
        <v>16</v>
      </c>
    </row>
    <row r="14" spans="1:13" x14ac:dyDescent="0.25">
      <c r="A14" s="2" t="s">
        <v>3</v>
      </c>
      <c r="B14" s="3">
        <v>28</v>
      </c>
      <c r="C14" s="3">
        <v>28</v>
      </c>
      <c r="D14" s="3">
        <v>28</v>
      </c>
      <c r="E14" s="3">
        <v>24</v>
      </c>
      <c r="F14" s="3">
        <v>23</v>
      </c>
      <c r="G14" s="3">
        <v>25</v>
      </c>
      <c r="H14" s="3">
        <v>26</v>
      </c>
      <c r="I14" s="3">
        <f>'[67]20th Circuit Summary 02.18'!$H$18</f>
        <v>26</v>
      </c>
      <c r="J14" s="3">
        <f>'[68]20th Circuit Summary 03.18'!$H$18</f>
        <v>26</v>
      </c>
      <c r="K14" s="3">
        <f>'[67]20th Circuit Summary 04.18'!$H$18</f>
        <v>26</v>
      </c>
      <c r="L14" s="3">
        <f>'[67]20th Circuit Summary 05.18'!$H$18</f>
        <v>26</v>
      </c>
      <c r="M14" s="3">
        <f>'[68]20th Circuit Summary 06.18'!$H$18</f>
        <v>27</v>
      </c>
    </row>
    <row r="16" spans="1:13" s="2" customFormat="1" x14ac:dyDescent="0.25"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v>0</v>
      </c>
      <c r="C17" s="3">
        <v>10</v>
      </c>
      <c r="D17" s="3">
        <v>14</v>
      </c>
      <c r="E17" s="3">
        <v>5</v>
      </c>
      <c r="F17" s="3">
        <v>29</v>
      </c>
      <c r="G17" s="3">
        <v>3</v>
      </c>
      <c r="H17" s="3">
        <v>7</v>
      </c>
      <c r="I17" s="3">
        <f>'[67]20th Circuit Summary 02.18'!$H$19</f>
        <v>21</v>
      </c>
      <c r="J17" s="3">
        <f>'[68]20th Circuit Summary 03.18'!$H$19</f>
        <v>11</v>
      </c>
      <c r="K17" s="3">
        <f>'[67]20th Circuit Summary 04.18'!$H$19</f>
        <v>0</v>
      </c>
      <c r="L17" s="3">
        <f>'[67]20th Circuit Summary 05.18'!$H$19</f>
        <v>14</v>
      </c>
      <c r="M17" s="3">
        <f>'[68]20th Circuit Summary 06.18'!$H$19</f>
        <v>18</v>
      </c>
    </row>
    <row r="18" spans="1:13" x14ac:dyDescent="0.25">
      <c r="A18" s="2" t="s">
        <v>5</v>
      </c>
      <c r="B18" s="3">
        <v>7</v>
      </c>
      <c r="C18" s="3">
        <v>9</v>
      </c>
      <c r="D18" s="3">
        <v>7</v>
      </c>
      <c r="E18" s="3">
        <v>12</v>
      </c>
      <c r="F18" s="3">
        <v>10</v>
      </c>
      <c r="G18" s="3">
        <v>12</v>
      </c>
      <c r="H18" s="3">
        <v>7</v>
      </c>
      <c r="I18" s="3">
        <f>'[67]20th Circuit Summary 02.18'!$H$20</f>
        <v>16</v>
      </c>
      <c r="J18" s="3">
        <f>'[68]20th Circuit Summary 03.18'!$H$20</f>
        <v>14</v>
      </c>
      <c r="K18" s="3">
        <f>'[67]20th Circuit Summary 04.18'!$H$20</f>
        <v>9</v>
      </c>
      <c r="L18" s="3">
        <f>'[67]20th Circuit Summary 05.18'!$H$20</f>
        <v>6</v>
      </c>
      <c r="M18" s="3">
        <f>'[68]20th Circuit Summary 06.18'!$H$20</f>
        <v>11</v>
      </c>
    </row>
  </sheetData>
  <sortState ref="A15:L16">
    <sortCondition sortBy="cellColor" ref="A14"/>
  </sortState>
  <pageMargins left="0.25" right="0.25" top="0.75" bottom="0.75" header="0.3" footer="0.3"/>
  <pageSetup scale="91" orientation="landscape" r:id="rId1"/>
  <headerFooter>
    <oddHeader>&amp;C&amp;"-,Bold"Circuit 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35</v>
      </c>
      <c r="C2" s="13"/>
      <c r="N2" s="17" t="str">
        <f>'Statewide Charts FY 17-18'!N2</f>
        <v>June 2018</v>
      </c>
    </row>
    <row r="24" spans="2:14" x14ac:dyDescent="0.25">
      <c r="B24" s="2" t="str">
        <f>B2</f>
        <v>Circuit 20</v>
      </c>
      <c r="N24" s="17" t="str">
        <f>'Statewide Charts FY 17-18'!N2</f>
        <v>June 2018</v>
      </c>
    </row>
    <row r="46" spans="2:14" x14ac:dyDescent="0.25">
      <c r="B46" s="2" t="str">
        <f>B2</f>
        <v>Circuit 20</v>
      </c>
      <c r="N46" s="17" t="str">
        <f>'Statewide Charts FY 17-18'!N2</f>
        <v>June 2018</v>
      </c>
    </row>
  </sheetData>
  <mergeCells count="1">
    <mergeCell ref="B1:O1"/>
  </mergeCells>
  <pageMargins left="0.55000000000000004" right="0.25" top="0.25" bottom="0.25" header="0" footer="0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N46"/>
  <sheetViews>
    <sheetView showGridLines="0" topLeftCell="A34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64</v>
      </c>
      <c r="N2" s="17" t="str">
        <f>'Statewide Charts FY 17-18'!N2</f>
        <v>June 2018</v>
      </c>
    </row>
    <row r="24" spans="2:14" x14ac:dyDescent="0.25">
      <c r="B24" s="2" t="str">
        <f>B2</f>
        <v>Northern Region</v>
      </c>
      <c r="N24" s="17" t="str">
        <f>'Statewide Charts FY 17-18'!N2</f>
        <v>June 2018</v>
      </c>
    </row>
    <row r="46" spans="2:14" x14ac:dyDescent="0.25">
      <c r="B46" s="2" t="str">
        <f>B2</f>
        <v>Northern Region</v>
      </c>
      <c r="N46" s="17" t="str">
        <f>'Statewide Charts FY 17-18'!$N$2</f>
        <v>June 2018</v>
      </c>
    </row>
  </sheetData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view="pageLayout" zoomScaleNormal="100" workbookViewId="0">
      <selection activeCell="L18" sqref="L18"/>
    </sheetView>
  </sheetViews>
  <sheetFormatPr defaultColWidth="9.140625" defaultRowHeight="15" x14ac:dyDescent="0.25"/>
  <cols>
    <col min="1" max="1" width="42.140625" customWidth="1"/>
    <col min="2" max="2" width="6.57031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x14ac:dyDescent="0.25">
      <c r="A1" s="2"/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f>'Circuit 6 Data FY 17-18'!B2+'Circuit 9 OC Data FY 17-18'!B2+'Circuit 9 OS Data FY 17-18'!B2+'Circuit 10 Data FY 17-18'!B2+'Circuit 12 Data FY 17-18'!B2+'Circuit 13 Data FY 17-18'!B2+'Circuit 18 Data FY 17-18'!B2+'Circuit 20 Data FY 17-18'!B2</f>
        <v>15017</v>
      </c>
      <c r="C2" s="3">
        <f>'Circuit 6 Data FY 17-18'!C2+'Circuit 9 OC Data FY 17-18'!C2+'Circuit 9 OS Data FY 17-18'!C2+'Circuit 10 Data FY 17-18'!C2+'Circuit 12 Data FY 17-18'!C2+'Circuit 13 Data FY 17-18'!C2+'Circuit 18 Data FY 17-18'!C2+'Circuit 20 Data FY 17-18'!C2</f>
        <v>15259</v>
      </c>
      <c r="D2" s="3">
        <f>'Circuit 6 Data FY 17-18'!D2+'Circuit 9 OC Data FY 17-18'!D2+'Circuit 9 OS Data FY 17-18'!D2+'Circuit 10 Data FY 17-18'!D2+'Circuit 12 Data FY 17-18'!D2+'Circuit 13 Data FY 17-18'!D2+'Circuit 18 Data FY 17-18'!D2+'Circuit 20 Data FY 17-18'!D2</f>
        <v>15223</v>
      </c>
      <c r="E2" s="3">
        <f>'Circuit 6 Data FY 17-18'!E2+'Circuit 9 OC Data FY 17-18'!E2+'Circuit 9 OS Data FY 17-18'!E2+'Circuit 10 Data FY 17-18'!E2+'Circuit 12 Data FY 17-18'!E2+'Circuit 13 Data FY 17-18'!E2+'Circuit 18 Data FY 17-18'!E2+'Circuit 20 Data FY 17-18'!E2</f>
        <v>15220</v>
      </c>
      <c r="F2" s="3">
        <f>'Circuit 6 Data FY 17-18'!F2+'Circuit 9 OC Data FY 17-18'!F2+'Circuit 9 OS Data FY 17-18'!F2+'Circuit 10 Data FY 17-18'!F2+'Circuit 12 Data FY 17-18'!F2+'Circuit 13 Data FY 17-18'!F2+'Circuit 18 Data FY 17-18'!F2+'Circuit 20 Data FY 17-18'!F2</f>
        <v>15148</v>
      </c>
      <c r="G2" s="3">
        <f>'Circuit 6 Data FY 17-18'!G2+'Circuit 9 OC Data FY 17-18'!G2+'Circuit 9 OS Data FY 17-18'!G2+'Circuit 10 Data FY 17-18'!G2+'Circuit 12 Data FY 17-18'!G2+'Circuit 13 Data FY 17-18'!G2+'Circuit 18 Data FY 17-18'!G2+'Circuit 20 Data FY 17-18'!G2</f>
        <v>15004</v>
      </c>
      <c r="H2" s="3">
        <f>'Circuit 6 Data FY 17-18'!H2+'Circuit 9 OC Data FY 17-18'!H2+'Circuit 9 OS Data FY 17-18'!H2+'Circuit 10 Data FY 17-18'!H2+'Circuit 12 Data FY 17-18'!H2+'Circuit 13 Data FY 17-18'!H2+'Circuit 18 Data FY 17-18'!H2+'Circuit 20 Data FY 17-18'!H2</f>
        <v>14995</v>
      </c>
      <c r="I2" s="3">
        <f>'Circuit 6 Data FY 17-18'!I2+'Circuit 9 OC Data FY 17-18'!I2+'Circuit 9 OS Data FY 17-18'!I2+'Circuit 10 Data FY 17-18'!I2+'Circuit 12 Data FY 17-18'!I2+'Circuit 13 Data FY 17-18'!I2+'Circuit 18 Data FY 17-18'!I2+'Circuit 20 Data FY 17-18'!I2</f>
        <v>14991</v>
      </c>
      <c r="J2" s="3">
        <f>'Circuit 6 Data FY 17-18'!J2+'Circuit 9 OC Data FY 17-18'!J2+'Circuit 9 OS Data FY 17-18'!J2+'Circuit 10 Data FY 17-18'!J2+'Circuit 12 Data FY 17-18'!J2+'Circuit 13 Data FY 17-18'!J2+'Circuit 18 Data FY 17-18'!J2+'Circuit 20 Data FY 17-18'!J2</f>
        <v>14853</v>
      </c>
      <c r="K2" s="3">
        <f>'Circuit 6 Data FY 17-18'!K2+'Circuit 9 OC Data FY 17-18'!K2+'Circuit 9 OS Data FY 17-18'!K2+'Circuit 10 Data FY 17-18'!K2+'Circuit 12 Data FY 17-18'!K2+'Circuit 13 Data FY 17-18'!K2+'Circuit 18 Data FY 17-18'!K2+'Circuit 20 Data FY 17-18'!K2</f>
        <v>14752</v>
      </c>
      <c r="L2" s="3">
        <f>'Circuit 6 Data FY 17-18'!L2+'Circuit 9 OC Data FY 17-18'!L2+'Circuit 9 OS Data FY 17-18'!L2+'Circuit 10 Data FY 17-18'!L2+'Circuit 12 Data FY 17-18'!L2+'Circuit 13 Data FY 17-18'!L2+'Circuit 18 Data FY 17-18'!L2+'Circuit 20 Data FY 17-18'!L2</f>
        <v>14729</v>
      </c>
      <c r="M2" s="3">
        <f>'Circuit 6 Data FY 17-18'!M2+'Circuit 9 OC Data FY 17-18'!M2+'Circuit 9 OS Data FY 17-18'!M2+'Circuit 10 Data FY 17-18'!M2+'Circuit 12 Data FY 17-18'!M2+'Circuit 13 Data FY 17-18'!M2+'Circuit 18 Data FY 17-18'!M2+'Circuit 20 Data FY 17-18'!M2</f>
        <v>14506</v>
      </c>
    </row>
    <row r="3" spans="1:13" x14ac:dyDescent="0.25">
      <c r="A3" s="2" t="s">
        <v>0</v>
      </c>
      <c r="B3" s="3">
        <f>'Circuit 6 Data FY 17-18'!B3+'Circuit 9 OC Data FY 17-18'!B3+'Circuit 9 OS Data FY 17-18'!B3+'Circuit 10 Data FY 17-18'!B3+'Circuit 12 Data FY 17-18'!B3+'Circuit 13 Data FY 17-18'!B3+'Circuit 18 Data FY 17-18'!B3+'Circuit 20 Data FY 17-18'!B3</f>
        <v>10898</v>
      </c>
      <c r="C3" s="3">
        <f>'Circuit 6 Data FY 17-18'!C3+'Circuit 9 OC Data FY 17-18'!C3+'Circuit 9 OS Data FY 17-18'!C3+'Circuit 10 Data FY 17-18'!C3+'Circuit 12 Data FY 17-18'!C3+'Circuit 13 Data FY 17-18'!C3+'Circuit 18 Data FY 17-18'!C3+'Circuit 20 Data FY 17-18'!C3</f>
        <v>10893</v>
      </c>
      <c r="D3" s="3">
        <f>'Circuit 6 Data FY 17-18'!D3+'Circuit 9 OC Data FY 17-18'!D3+'Circuit 9 OS Data FY 17-18'!D3+'Circuit 10 Data FY 17-18'!D3+'Circuit 12 Data FY 17-18'!D3+'Circuit 13 Data FY 17-18'!D3+'Circuit 18 Data FY 17-18'!D3+'Circuit 20 Data FY 17-18'!D3</f>
        <v>10903</v>
      </c>
      <c r="E3" s="3">
        <f>'Circuit 6 Data FY 17-18'!E3+'Circuit 9 OC Data FY 17-18'!E3+'Circuit 9 OS Data FY 17-18'!E3+'Circuit 10 Data FY 17-18'!E3+'Circuit 12 Data FY 17-18'!E3+'Circuit 13 Data FY 17-18'!E3+'Circuit 18 Data FY 17-18'!E3+'Circuit 20 Data FY 17-18'!E3</f>
        <v>10879</v>
      </c>
      <c r="F3" s="3">
        <f>'Circuit 6 Data FY 17-18'!F3+'Circuit 9 OC Data FY 17-18'!F3+'Circuit 9 OS Data FY 17-18'!F3+'Circuit 10 Data FY 17-18'!F3+'Circuit 12 Data FY 17-18'!F3+'Circuit 13 Data FY 17-18'!F3+'Circuit 18 Data FY 17-18'!F3+'Circuit 20 Data FY 17-18'!F3</f>
        <v>10549</v>
      </c>
      <c r="G3" s="3">
        <f>'Circuit 6 Data FY 17-18'!G3+'Circuit 9 OC Data FY 17-18'!G3+'Circuit 9 OS Data FY 17-18'!G3+'Circuit 10 Data FY 17-18'!G3+'Circuit 12 Data FY 17-18'!G3+'Circuit 13 Data FY 17-18'!G3+'Circuit 18 Data FY 17-18'!G3+'Circuit 20 Data FY 17-18'!G3</f>
        <v>10754</v>
      </c>
      <c r="H3" s="3">
        <f>'Circuit 6 Data FY 17-18'!H3+'Circuit 9 OC Data FY 17-18'!H3+'Circuit 9 OS Data FY 17-18'!H3+'Circuit 10 Data FY 17-18'!H3+'Circuit 12 Data FY 17-18'!H3+'Circuit 13 Data FY 17-18'!H3+'Circuit 18 Data FY 17-18'!H3+'Circuit 20 Data FY 17-18'!H3</f>
        <v>10801</v>
      </c>
      <c r="I3" s="3">
        <f>'Circuit 6 Data FY 17-18'!I3+'Circuit 9 OC Data FY 17-18'!I3+'Circuit 9 OS Data FY 17-18'!I3+'Circuit 10 Data FY 17-18'!I3+'Circuit 12 Data FY 17-18'!I3+'Circuit 13 Data FY 17-18'!I3+'Circuit 18 Data FY 17-18'!I3+'Circuit 20 Data FY 17-18'!I3</f>
        <v>10589</v>
      </c>
      <c r="J3" s="3">
        <f>'Circuit 6 Data FY 17-18'!J3+'Circuit 9 OC Data FY 17-18'!J3+'Circuit 9 OS Data FY 17-18'!J3+'Circuit 10 Data FY 17-18'!J3+'Circuit 12 Data FY 17-18'!J3+'Circuit 13 Data FY 17-18'!J3+'Circuit 18 Data FY 17-18'!J3+'Circuit 20 Data FY 17-18'!J3</f>
        <v>10492</v>
      </c>
      <c r="K3" s="3">
        <f>'Circuit 6 Data FY 17-18'!K3+'Circuit 9 OC Data FY 17-18'!K3+'Circuit 9 OS Data FY 17-18'!K3+'Circuit 10 Data FY 17-18'!K3+'Circuit 12 Data FY 17-18'!K3+'Circuit 13 Data FY 17-18'!K3+'Circuit 18 Data FY 17-18'!K3+'Circuit 20 Data FY 17-18'!K3</f>
        <v>10494</v>
      </c>
      <c r="L3" s="3">
        <f>'Circuit 6 Data FY 17-18'!L3+'Circuit 9 OC Data FY 17-18'!L3+'Circuit 9 OS Data FY 17-18'!L3+'Circuit 10 Data FY 17-18'!L3+'Circuit 12 Data FY 17-18'!L3+'Circuit 13 Data FY 17-18'!L3+'Circuit 18 Data FY 17-18'!L3+'Circuit 20 Data FY 17-18'!L3</f>
        <v>10506</v>
      </c>
      <c r="M3" s="3">
        <f>'Circuit 6 Data FY 17-18'!M3+'Circuit 9 OC Data FY 17-18'!M3+'Circuit 9 OS Data FY 17-18'!M3+'Circuit 10 Data FY 17-18'!M3+'Circuit 12 Data FY 17-18'!M3+'Circuit 13 Data FY 17-18'!M3+'Circuit 18 Data FY 17-18'!M3+'Circuit 20 Data FY 17-18'!M3</f>
        <v>10582</v>
      </c>
    </row>
    <row r="4" spans="1:13" x14ac:dyDescent="0.25">
      <c r="A4" s="2" t="s">
        <v>1</v>
      </c>
      <c r="B4" s="3">
        <f>'Circuit 6 Data FY 17-18'!B4+'Circuit 9 OC Data FY 17-18'!B4+'Circuit 9 OS Data FY 17-18'!B4+'Circuit 10 Data FY 17-18'!B4+'Circuit 12 Data FY 17-18'!B4+'Circuit 13 Data FY 17-18'!B4+'Circuit 18 Data FY 17-18'!B4+'Circuit 20 Data FY 17-18'!B4</f>
        <v>7748</v>
      </c>
      <c r="C4" s="3">
        <f>'Circuit 6 Data FY 17-18'!C4+'Circuit 9 OC Data FY 17-18'!C4+'Circuit 9 OS Data FY 17-18'!C4+'Circuit 10 Data FY 17-18'!C4+'Circuit 12 Data FY 17-18'!C4+'Circuit 13 Data FY 17-18'!C4+'Circuit 18 Data FY 17-18'!C4+'Circuit 20 Data FY 17-18'!C4</f>
        <v>7893</v>
      </c>
      <c r="D4" s="3">
        <f>'Circuit 6 Data FY 17-18'!D4+'Circuit 9 OC Data FY 17-18'!D4+'Circuit 9 OS Data FY 17-18'!D4+'Circuit 10 Data FY 17-18'!D4+'Circuit 12 Data FY 17-18'!D4+'Circuit 13 Data FY 17-18'!D4+'Circuit 18 Data FY 17-18'!D4+'Circuit 20 Data FY 17-18'!D4</f>
        <v>7755</v>
      </c>
      <c r="E4" s="3">
        <f>'Circuit 6 Data FY 17-18'!E4+'Circuit 9 OC Data FY 17-18'!E4+'Circuit 9 OS Data FY 17-18'!E4+'Circuit 10 Data FY 17-18'!E4+'Circuit 12 Data FY 17-18'!E4+'Circuit 13 Data FY 17-18'!E4+'Circuit 18 Data FY 17-18'!E4+'Circuit 20 Data FY 17-18'!E4</f>
        <v>7914</v>
      </c>
      <c r="F4" s="3">
        <f>'Circuit 6 Data FY 17-18'!F4+'Circuit 9 OC Data FY 17-18'!F4+'Circuit 9 OS Data FY 17-18'!F4+'Circuit 10 Data FY 17-18'!F4+'Circuit 12 Data FY 17-18'!F4+'Circuit 13 Data FY 17-18'!F4+'Circuit 18 Data FY 17-18'!F4+'Circuit 20 Data FY 17-18'!F4</f>
        <v>7686</v>
      </c>
      <c r="G4" s="3">
        <f>'Circuit 6 Data FY 17-18'!G4+'Circuit 9 OC Data FY 17-18'!G4+'Circuit 9 OS Data FY 17-18'!G4+'Circuit 10 Data FY 17-18'!G4+'Circuit 12 Data FY 17-18'!G4+'Circuit 13 Data FY 17-18'!G4+'Circuit 18 Data FY 17-18'!G4+'Circuit 20 Data FY 17-18'!G4</f>
        <v>7693</v>
      </c>
      <c r="H4" s="3">
        <f>'Circuit 6 Data FY 17-18'!H4+'Circuit 9 OC Data FY 17-18'!H4+'Circuit 9 OS Data FY 17-18'!H4+'Circuit 10 Data FY 17-18'!H4+'Circuit 12 Data FY 17-18'!H4+'Circuit 13 Data FY 17-18'!H4+'Circuit 18 Data FY 17-18'!H4+'Circuit 20 Data FY 17-18'!H4</f>
        <v>7816</v>
      </c>
      <c r="I4" s="3">
        <f>'Circuit 6 Data FY 17-18'!I4+'Circuit 9 OC Data FY 17-18'!I4+'Circuit 9 OS Data FY 17-18'!I4+'Circuit 10 Data FY 17-18'!I4+'Circuit 12 Data FY 17-18'!I4+'Circuit 13 Data FY 17-18'!I4+'Circuit 18 Data FY 17-18'!I4+'Circuit 20 Data FY 17-18'!I4</f>
        <v>7733</v>
      </c>
      <c r="J4" s="3">
        <f>'Circuit 6 Data FY 17-18'!J4+'Circuit 9 OC Data FY 17-18'!J4+'Circuit 9 OS Data FY 17-18'!J4+'Circuit 10 Data FY 17-18'!J4+'Circuit 12 Data FY 17-18'!J4+'Circuit 13 Data FY 17-18'!J4+'Circuit 18 Data FY 17-18'!J4+'Circuit 20 Data FY 17-18'!J4</f>
        <v>7695</v>
      </c>
      <c r="K4" s="3">
        <f>'Circuit 6 Data FY 17-18'!K4+'Circuit 9 OC Data FY 17-18'!K4+'Circuit 9 OS Data FY 17-18'!K4+'Circuit 10 Data FY 17-18'!K4+'Circuit 12 Data FY 17-18'!K4+'Circuit 13 Data FY 17-18'!K4+'Circuit 18 Data FY 17-18'!K4+'Circuit 20 Data FY 17-18'!K4</f>
        <v>7639</v>
      </c>
      <c r="L4" s="3">
        <f>'Circuit 6 Data FY 17-18'!L4+'Circuit 9 OC Data FY 17-18'!L4+'Circuit 9 OS Data FY 17-18'!L4+'Circuit 10 Data FY 17-18'!L4+'Circuit 12 Data FY 17-18'!L4+'Circuit 13 Data FY 17-18'!L4+'Circuit 18 Data FY 17-18'!L4+'Circuit 20 Data FY 17-18'!L4</f>
        <v>7579</v>
      </c>
      <c r="M4" s="3">
        <f>'Circuit 6 Data FY 17-18'!M4+'Circuit 9 OC Data FY 17-18'!M4+'Circuit 9 OS Data FY 17-18'!M4+'Circuit 10 Data FY 17-18'!M4+'Circuit 12 Data FY 17-18'!M4+'Circuit 13 Data FY 17-18'!M4+'Circuit 18 Data FY 17-18'!M4+'Circuit 20 Data FY 17-18'!M4</f>
        <v>7583</v>
      </c>
    </row>
    <row r="5" spans="1:13" x14ac:dyDescent="0.25">
      <c r="A5" s="2" t="s">
        <v>6</v>
      </c>
      <c r="B5" s="3">
        <f>'Circuit 6 Data FY 17-18'!B5+'Circuit 9 OC Data FY 17-18'!B5+'Circuit 9 OS Data FY 17-18'!B5+'Circuit 10 Data FY 17-18'!B5+'Circuit 12 Data FY 17-18'!B5+'Circuit 13 Data FY 17-18'!B5+'Circuit 18 Data FY 17-18'!B5+'Circuit 20 Data FY 17-18'!B5</f>
        <v>3095</v>
      </c>
      <c r="C5" s="3">
        <f>'Circuit 6 Data FY 17-18'!C5+'Circuit 9 OC Data FY 17-18'!C5+'Circuit 9 OS Data FY 17-18'!C5+'Circuit 10 Data FY 17-18'!C5+'Circuit 12 Data FY 17-18'!C5+'Circuit 13 Data FY 17-18'!C5+'Circuit 18 Data FY 17-18'!C5+'Circuit 20 Data FY 17-18'!C5</f>
        <v>2948</v>
      </c>
      <c r="D5" s="3">
        <f>'Circuit 6 Data FY 17-18'!D5+'Circuit 9 OC Data FY 17-18'!D5+'Circuit 9 OS Data FY 17-18'!D5+'Circuit 10 Data FY 17-18'!D5+'Circuit 12 Data FY 17-18'!D5+'Circuit 13 Data FY 17-18'!D5+'Circuit 18 Data FY 17-18'!D5+'Circuit 20 Data FY 17-18'!D5</f>
        <v>3082</v>
      </c>
      <c r="E5" s="3">
        <f>'Circuit 6 Data FY 17-18'!E5+'Circuit 9 OC Data FY 17-18'!E5+'Circuit 9 OS Data FY 17-18'!E5+'Circuit 10 Data FY 17-18'!E5+'Circuit 12 Data FY 17-18'!E5+'Circuit 13 Data FY 17-18'!E5+'Circuit 18 Data FY 17-18'!E5+'Circuit 20 Data FY 17-18'!E5</f>
        <v>2905</v>
      </c>
      <c r="F5" s="3">
        <f>'Circuit 6 Data FY 17-18'!F5+'Circuit 9 OC Data FY 17-18'!F5+'Circuit 9 OS Data FY 17-18'!F5+'Circuit 10 Data FY 17-18'!F5+'Circuit 12 Data FY 17-18'!F5+'Circuit 13 Data FY 17-18'!F5+'Circuit 18 Data FY 17-18'!F5+'Circuit 20 Data FY 17-18'!F5</f>
        <v>2784</v>
      </c>
      <c r="G5" s="3">
        <f>'Circuit 6 Data FY 17-18'!G5+'Circuit 9 OC Data FY 17-18'!G5+'Circuit 9 OS Data FY 17-18'!G5+'Circuit 10 Data FY 17-18'!G5+'Circuit 12 Data FY 17-18'!G5+'Circuit 13 Data FY 17-18'!G5+'Circuit 18 Data FY 17-18'!G5+'Circuit 20 Data FY 17-18'!G5</f>
        <v>2985</v>
      </c>
      <c r="H5" s="3">
        <f>'Circuit 6 Data FY 17-18'!H5+'Circuit 9 OC Data FY 17-18'!H5+'Circuit 9 OS Data FY 17-18'!H5+'Circuit 10 Data FY 17-18'!H5+'Circuit 12 Data FY 17-18'!H5+'Circuit 13 Data FY 17-18'!H5+'Circuit 18 Data FY 17-18'!H5+'Circuit 20 Data FY 17-18'!H5</f>
        <v>2890</v>
      </c>
      <c r="I5" s="3">
        <f>'Circuit 6 Data FY 17-18'!I5+'Circuit 9 OC Data FY 17-18'!I5+'Circuit 9 OS Data FY 17-18'!I5+'Circuit 10 Data FY 17-18'!I5+'Circuit 12 Data FY 17-18'!I5+'Circuit 13 Data FY 17-18'!I5+'Circuit 18 Data FY 17-18'!I5+'Circuit 20 Data FY 17-18'!I5</f>
        <v>2742</v>
      </c>
      <c r="J5" s="3">
        <f>'Circuit 6 Data FY 17-18'!J5+'Circuit 9 OC Data FY 17-18'!J5+'Circuit 9 OS Data FY 17-18'!J5+'Circuit 10 Data FY 17-18'!J5+'Circuit 12 Data FY 17-18'!J5+'Circuit 13 Data FY 17-18'!J5+'Circuit 18 Data FY 17-18'!J5+'Circuit 20 Data FY 17-18'!J5</f>
        <v>2747</v>
      </c>
      <c r="K5" s="3">
        <f>'Circuit 6 Data FY 17-18'!K5+'Circuit 9 OC Data FY 17-18'!K5+'Circuit 9 OS Data FY 17-18'!K5+'Circuit 10 Data FY 17-18'!K5+'Circuit 12 Data FY 17-18'!K5+'Circuit 13 Data FY 17-18'!K5+'Circuit 18 Data FY 17-18'!K5+'Circuit 20 Data FY 17-18'!K5</f>
        <v>2796</v>
      </c>
      <c r="L5" s="3">
        <f>'Circuit 6 Data FY 17-18'!L5+'Circuit 9 OC Data FY 17-18'!L5+'Circuit 9 OS Data FY 17-18'!L5+'Circuit 10 Data FY 17-18'!L5+'Circuit 12 Data FY 17-18'!L5+'Circuit 13 Data FY 17-18'!L5+'Circuit 18 Data FY 17-18'!L5+'Circuit 20 Data FY 17-18'!L5</f>
        <v>2847</v>
      </c>
      <c r="M5" s="3">
        <f>'Circuit 6 Data FY 17-18'!M5+'Circuit 9 OC Data FY 17-18'!M5+'Circuit 9 OS Data FY 17-18'!M5+'Circuit 10 Data FY 17-18'!M5+'Circuit 12 Data FY 17-18'!M5+'Circuit 13 Data FY 17-18'!M5+'Circuit 18 Data FY 17-18'!M5+'Circuit 20 Data FY 17-18'!M5</f>
        <v>2937</v>
      </c>
    </row>
    <row r="6" spans="1:13" x14ac:dyDescent="0.25">
      <c r="A6" s="2" t="s">
        <v>7</v>
      </c>
      <c r="B6" s="3">
        <f>'Circuit 6 Data FY 17-18'!B6+'Circuit 9 OC Data FY 17-18'!B6+'Circuit 9 OS Data FY 17-18'!B6+'Circuit 10 Data FY 17-18'!B6+'Circuit 12 Data FY 17-18'!B6+'Circuit 13 Data FY 17-18'!B6+'Circuit 18 Data FY 17-18'!B6+'Circuit 20 Data FY 17-18'!B6</f>
        <v>55</v>
      </c>
      <c r="C6" s="3">
        <f>'Circuit 6 Data FY 17-18'!C6+'Circuit 9 OC Data FY 17-18'!C6+'Circuit 9 OS Data FY 17-18'!C6+'Circuit 10 Data FY 17-18'!C6+'Circuit 12 Data FY 17-18'!C6+'Circuit 13 Data FY 17-18'!C6+'Circuit 18 Data FY 17-18'!C6+'Circuit 20 Data FY 17-18'!C6</f>
        <v>52</v>
      </c>
      <c r="D6" s="3">
        <f>'Circuit 6 Data FY 17-18'!D6+'Circuit 9 OC Data FY 17-18'!D6+'Circuit 9 OS Data FY 17-18'!D6+'Circuit 10 Data FY 17-18'!D6+'Circuit 12 Data FY 17-18'!D6+'Circuit 13 Data FY 17-18'!D6+'Circuit 18 Data FY 17-18'!D6+'Circuit 20 Data FY 17-18'!D6</f>
        <v>66</v>
      </c>
      <c r="E6" s="3">
        <f>'Circuit 6 Data FY 17-18'!E6+'Circuit 9 OC Data FY 17-18'!E6+'Circuit 9 OS Data FY 17-18'!E6+'Circuit 10 Data FY 17-18'!E6+'Circuit 12 Data FY 17-18'!E6+'Circuit 13 Data FY 17-18'!E6+'Circuit 18 Data FY 17-18'!E6+'Circuit 20 Data FY 17-18'!E6</f>
        <v>60</v>
      </c>
      <c r="F6" s="3">
        <f>'Circuit 6 Data FY 17-18'!F6+'Circuit 9 OC Data FY 17-18'!F6+'Circuit 9 OS Data FY 17-18'!F6+'Circuit 10 Data FY 17-18'!F6+'Circuit 12 Data FY 17-18'!F6+'Circuit 13 Data FY 17-18'!F6+'Circuit 18 Data FY 17-18'!F6+'Circuit 20 Data FY 17-18'!F6</f>
        <v>79</v>
      </c>
      <c r="G6" s="3">
        <f>'Circuit 6 Data FY 17-18'!G6+'Circuit 9 OC Data FY 17-18'!G6+'Circuit 9 OS Data FY 17-18'!G6+'Circuit 10 Data FY 17-18'!G6+'Circuit 12 Data FY 17-18'!G6+'Circuit 13 Data FY 17-18'!G6+'Circuit 18 Data FY 17-18'!G6+'Circuit 20 Data FY 17-18'!G6</f>
        <v>76</v>
      </c>
      <c r="H6" s="3">
        <f>'Circuit 6 Data FY 17-18'!H6+'Circuit 9 OC Data FY 17-18'!H6+'Circuit 9 OS Data FY 17-18'!H6+'Circuit 10 Data FY 17-18'!H6+'Circuit 12 Data FY 17-18'!H6+'Circuit 13 Data FY 17-18'!H6+'Circuit 18 Data FY 17-18'!H6+'Circuit 20 Data FY 17-18'!H6</f>
        <v>95</v>
      </c>
      <c r="I6" s="3">
        <f>'Circuit 6 Data FY 17-18'!I6+'Circuit 9 OC Data FY 17-18'!I6+'Circuit 9 OS Data FY 17-18'!I6+'Circuit 10 Data FY 17-18'!I6+'Circuit 12 Data FY 17-18'!I6+'Circuit 13 Data FY 17-18'!I6+'Circuit 18 Data FY 17-18'!I6+'Circuit 20 Data FY 17-18'!I6</f>
        <v>114</v>
      </c>
      <c r="J6" s="3">
        <f>'Circuit 6 Data FY 17-18'!J6+'Circuit 9 OC Data FY 17-18'!J6+'Circuit 9 OS Data FY 17-18'!J6+'Circuit 10 Data FY 17-18'!J6+'Circuit 12 Data FY 17-18'!J6+'Circuit 13 Data FY 17-18'!J6+'Circuit 18 Data FY 17-18'!J6+'Circuit 20 Data FY 17-18'!J6</f>
        <v>50</v>
      </c>
      <c r="K6" s="3">
        <f>'Circuit 6 Data FY 17-18'!K6+'Circuit 9 OC Data FY 17-18'!K6+'Circuit 9 OS Data FY 17-18'!K6+'Circuit 10 Data FY 17-18'!K6+'Circuit 12 Data FY 17-18'!K6+'Circuit 13 Data FY 17-18'!K6+'Circuit 18 Data FY 17-18'!K6+'Circuit 20 Data FY 17-18'!K6</f>
        <v>59</v>
      </c>
      <c r="L6" s="3">
        <f>'Circuit 6 Data FY 17-18'!L6+'Circuit 9 OC Data FY 17-18'!L6+'Circuit 9 OS Data FY 17-18'!L6+'Circuit 10 Data FY 17-18'!L6+'Circuit 12 Data FY 17-18'!L6+'Circuit 13 Data FY 17-18'!L6+'Circuit 18 Data FY 17-18'!L6+'Circuit 20 Data FY 17-18'!L6</f>
        <v>80</v>
      </c>
      <c r="M6" s="3">
        <f>'Circuit 6 Data FY 17-18'!M6+'Circuit 9 OC Data FY 17-18'!M6+'Circuit 9 OS Data FY 17-18'!M6+'Circuit 10 Data FY 17-18'!M6+'Circuit 12 Data FY 17-18'!M6+'Circuit 13 Data FY 17-18'!M6+'Circuit 18 Data FY 17-18'!M6+'Circuit 20 Data FY 17-18'!M6</f>
        <v>62</v>
      </c>
    </row>
    <row r="7" spans="1:1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/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f>'Circuit 6 Data FY 17-18'!B9+'Circuit 9 OC Data FY 17-18'!B9+'Circuit 9 OS Data FY 17-18'!B9+'Circuit 10 Data FY 17-18'!B9+'Circuit 12 Data FY 17-18'!B9+'Circuit 13 Data FY 17-18'!B9+'Circuit 18 Data FY 17-18'!B9+'Circuit 20 Data FY 17-18'!B9</f>
        <v>4674</v>
      </c>
      <c r="C9" s="3">
        <f>'Circuit 6 Data FY 17-18'!C9+'Circuit 9 OC Data FY 17-18'!C9+'Circuit 9 OS Data FY 17-18'!C9+'Circuit 10 Data FY 17-18'!C9+'Circuit 12 Data FY 17-18'!C9+'Circuit 13 Data FY 17-18'!C9+'Circuit 18 Data FY 17-18'!C9+'Circuit 20 Data FY 17-18'!C9</f>
        <v>4707</v>
      </c>
      <c r="D9" s="3">
        <f>'Circuit 6 Data FY 17-18'!D9+'Circuit 9 OC Data FY 17-18'!D9+'Circuit 9 OS Data FY 17-18'!D9+'Circuit 10 Data FY 17-18'!D9+'Circuit 12 Data FY 17-18'!D9+'Circuit 13 Data FY 17-18'!D9+'Circuit 18 Data FY 17-18'!D9+'Circuit 20 Data FY 17-18'!D9</f>
        <v>4605</v>
      </c>
      <c r="E9" s="3">
        <f>'Circuit 6 Data FY 17-18'!E9+'Circuit 9 OC Data FY 17-18'!E9+'Circuit 9 OS Data FY 17-18'!E9+'Circuit 10 Data FY 17-18'!E9+'Circuit 12 Data FY 17-18'!E9+'Circuit 13 Data FY 17-18'!E9+'Circuit 18 Data FY 17-18'!E9+'Circuit 20 Data FY 17-18'!E9</f>
        <v>4654</v>
      </c>
      <c r="F9" s="3">
        <f>'Circuit 6 Data FY 17-18'!F9+'Circuit 9 OC Data FY 17-18'!F9+'Circuit 9 OS Data FY 17-18'!F9+'Circuit 10 Data FY 17-18'!F9+'Circuit 12 Data FY 17-18'!F9+'Circuit 13 Data FY 17-18'!F9+'Circuit 18 Data FY 17-18'!F9+'Circuit 20 Data FY 17-18'!F9</f>
        <v>4665</v>
      </c>
      <c r="G9" s="3">
        <f>'Circuit 6 Data FY 17-18'!G9+'Circuit 9 OC Data FY 17-18'!G9+'Circuit 9 OS Data FY 17-18'!G9+'Circuit 10 Data FY 17-18'!G9+'Circuit 12 Data FY 17-18'!G9+'Circuit 13 Data FY 17-18'!G9+'Circuit 18 Data FY 17-18'!G9+'Circuit 20 Data FY 17-18'!G9</f>
        <v>4626</v>
      </c>
      <c r="H9" s="3">
        <f>'Circuit 6 Data FY 17-18'!H9+'Circuit 9 OC Data FY 17-18'!H9+'Circuit 9 OS Data FY 17-18'!H9+'Circuit 10 Data FY 17-18'!H9+'Circuit 12 Data FY 17-18'!H9+'Circuit 13 Data FY 17-18'!H9+'Circuit 18 Data FY 17-18'!H9+'Circuit 20 Data FY 17-18'!H9</f>
        <v>4791</v>
      </c>
      <c r="I9" s="3">
        <f>'Circuit 6 Data FY 17-18'!I9+'Circuit 9 OC Data FY 17-18'!I9+'Circuit 9 OS Data FY 17-18'!I9+'Circuit 10 Data FY 17-18'!I9+'Circuit 12 Data FY 17-18'!I9+'Circuit 13 Data FY 17-18'!I9+'Circuit 18 Data FY 17-18'!I9+'Circuit 20 Data FY 17-18'!I9</f>
        <v>4663</v>
      </c>
      <c r="J9" s="3">
        <f>'Circuit 6 Data FY 17-18'!J9+'Circuit 9 OC Data FY 17-18'!J9+'Circuit 9 OS Data FY 17-18'!J9+'Circuit 10 Data FY 17-18'!J9+'Circuit 12 Data FY 17-18'!J9+'Circuit 13 Data FY 17-18'!J9+'Circuit 18 Data FY 17-18'!J9+'Circuit 20 Data FY 17-18'!J9</f>
        <v>4643</v>
      </c>
      <c r="K9" s="3">
        <f>'Circuit 6 Data FY 17-18'!K9+'Circuit 9 OC Data FY 17-18'!K9+'Circuit 9 OS Data FY 17-18'!K9+'Circuit 10 Data FY 17-18'!K9+'Circuit 12 Data FY 17-18'!K9+'Circuit 13 Data FY 17-18'!K9+'Circuit 18 Data FY 17-18'!K9+'Circuit 20 Data FY 17-18'!K9</f>
        <v>4650</v>
      </c>
      <c r="L9" s="3">
        <f>'Circuit 6 Data FY 17-18'!L9+'Circuit 9 OC Data FY 17-18'!L9+'Circuit 9 OS Data FY 17-18'!L9+'Circuit 10 Data FY 17-18'!L9+'Circuit 12 Data FY 17-18'!L9+'Circuit 13 Data FY 17-18'!L9+'Circuit 18 Data FY 17-18'!L9+'Circuit 20 Data FY 17-18'!L9</f>
        <v>4669</v>
      </c>
      <c r="M9" s="3">
        <f>'Circuit 6 Data FY 17-18'!M9+'Circuit 9 OC Data FY 17-18'!M9+'Circuit 9 OS Data FY 17-18'!M9+'Circuit 10 Data FY 17-18'!M9+'Circuit 12 Data FY 17-18'!M9+'Circuit 13 Data FY 17-18'!M9+'Circuit 18 Data FY 17-18'!M9+'Circuit 20 Data FY 17-18'!M9</f>
        <v>4715</v>
      </c>
    </row>
    <row r="10" spans="1:13" x14ac:dyDescent="0.25">
      <c r="A10" s="2" t="s">
        <v>58</v>
      </c>
      <c r="B10" s="3">
        <f>'Circuit 6 Data FY 17-18'!B10+'Circuit 9 OC Data FY 17-18'!B10+'Circuit 9 OS Data FY 17-18'!B10+'Circuit 10 Data FY 17-18'!B10+'Circuit 12 Data FY 17-18'!B10+'Circuit 13 Data FY 17-18'!B10+'Circuit 18 Data FY 17-18'!B10+'Circuit 20 Data FY 17-18'!B10</f>
        <v>4348</v>
      </c>
      <c r="C10" s="3">
        <f>'Circuit 6 Data FY 17-18'!C10+'Circuit 9 OC Data FY 17-18'!C10+'Circuit 9 OS Data FY 17-18'!C10+'Circuit 10 Data FY 17-18'!C10+'Circuit 12 Data FY 17-18'!C10+'Circuit 13 Data FY 17-18'!C10+'Circuit 18 Data FY 17-18'!C10+'Circuit 20 Data FY 17-18'!C10</f>
        <v>4373</v>
      </c>
      <c r="D10" s="3">
        <f>'Circuit 6 Data FY 17-18'!D10+'Circuit 9 OC Data FY 17-18'!D10+'Circuit 9 OS Data FY 17-18'!D10+'Circuit 10 Data FY 17-18'!D10+'Circuit 12 Data FY 17-18'!D10+'Circuit 13 Data FY 17-18'!D10+'Circuit 18 Data FY 17-18'!D10+'Circuit 20 Data FY 17-18'!D10</f>
        <v>4279</v>
      </c>
      <c r="E10" s="3">
        <f>'Circuit 6 Data FY 17-18'!E10+'Circuit 9 OC Data FY 17-18'!E10+'Circuit 9 OS Data FY 17-18'!E10+'Circuit 10 Data FY 17-18'!E10+'Circuit 12 Data FY 17-18'!E10+'Circuit 13 Data FY 17-18'!E10+'Circuit 18 Data FY 17-18'!E10+'Circuit 20 Data FY 17-18'!E10</f>
        <v>4332</v>
      </c>
      <c r="F10" s="3">
        <f>'Circuit 6 Data FY 17-18'!F10+'Circuit 9 OC Data FY 17-18'!F10+'Circuit 9 OS Data FY 17-18'!F10+'Circuit 10 Data FY 17-18'!F10+'Circuit 12 Data FY 17-18'!F10+'Circuit 13 Data FY 17-18'!F10+'Circuit 18 Data FY 17-18'!F10+'Circuit 20 Data FY 17-18'!F10</f>
        <v>4345</v>
      </c>
      <c r="G10" s="3">
        <f>'Circuit 6 Data FY 17-18'!G10+'Circuit 9 OC Data FY 17-18'!G10+'Circuit 9 OS Data FY 17-18'!G10+'Circuit 10 Data FY 17-18'!G10+'Circuit 12 Data FY 17-18'!G10+'Circuit 13 Data FY 17-18'!G10+'Circuit 18 Data FY 17-18'!G10+'Circuit 20 Data FY 17-18'!G10</f>
        <v>4312</v>
      </c>
      <c r="H10" s="3">
        <f>'Circuit 6 Data FY 17-18'!H10+'Circuit 9 OC Data FY 17-18'!H10+'Circuit 9 OS Data FY 17-18'!H10+'Circuit 10 Data FY 17-18'!H10+'Circuit 12 Data FY 17-18'!H10+'Circuit 13 Data FY 17-18'!H10+'Circuit 18 Data FY 17-18'!H10+'Circuit 20 Data FY 17-18'!H10</f>
        <v>4472</v>
      </c>
      <c r="I10" s="3">
        <f>'Circuit 6 Data FY 17-18'!I10+'Circuit 9 OC Data FY 17-18'!I10+'Circuit 9 OS Data FY 17-18'!I10+'Circuit 10 Data FY 17-18'!I10+'Circuit 12 Data FY 17-18'!I10+'Circuit 13 Data FY 17-18'!I10+'Circuit 18 Data FY 17-18'!I10+'Circuit 20 Data FY 17-18'!I10</f>
        <v>4348</v>
      </c>
      <c r="J10" s="3">
        <f>'Circuit 6 Data FY 17-18'!J10+'Circuit 9 OC Data FY 17-18'!J10+'Circuit 9 OS Data FY 17-18'!J10+'Circuit 10 Data FY 17-18'!J10+'Circuit 12 Data FY 17-18'!J10+'Circuit 13 Data FY 17-18'!J10+'Circuit 18 Data FY 17-18'!J10+'Circuit 20 Data FY 17-18'!J10</f>
        <v>4333</v>
      </c>
      <c r="K10" s="3">
        <f>'Circuit 6 Data FY 17-18'!K10+'Circuit 9 OC Data FY 17-18'!K10+'Circuit 9 OS Data FY 17-18'!K10+'Circuit 10 Data FY 17-18'!K10+'Circuit 12 Data FY 17-18'!K10+'Circuit 13 Data FY 17-18'!K10+'Circuit 18 Data FY 17-18'!K10+'Circuit 20 Data FY 17-18'!K10</f>
        <v>4351</v>
      </c>
      <c r="L10" s="3">
        <f>'Circuit 6 Data FY 17-18'!L10+'Circuit 9 OC Data FY 17-18'!L10+'Circuit 9 OS Data FY 17-18'!L10+'Circuit 10 Data FY 17-18'!L10+'Circuit 12 Data FY 17-18'!L10+'Circuit 13 Data FY 17-18'!L10+'Circuit 18 Data FY 17-18'!L10+'Circuit 20 Data FY 17-18'!L10</f>
        <v>4368</v>
      </c>
      <c r="M10" s="3">
        <f>'Circuit 6 Data FY 17-18'!M10+'Circuit 9 OC Data FY 17-18'!M10+'Circuit 9 OS Data FY 17-18'!M10+'Circuit 10 Data FY 17-18'!M10+'Circuit 12 Data FY 17-18'!M10+'Circuit 13 Data FY 17-18'!M10+'Circuit 18 Data FY 17-18'!M10+'Circuit 20 Data FY 17-18'!M10</f>
        <v>4412</v>
      </c>
    </row>
    <row r="11" spans="1:13" x14ac:dyDescent="0.25">
      <c r="A11" s="2" t="s">
        <v>59</v>
      </c>
      <c r="B11" s="3">
        <f>'Circuit 6 Data FY 17-18'!B11+'Circuit 9 OC Data FY 17-18'!B11+'Circuit 9 OS Data FY 17-18'!B11+'Circuit 10 Data FY 17-18'!B11+'Circuit 12 Data FY 17-18'!B11+'Circuit 13 Data FY 17-18'!B11+'Circuit 18 Data FY 17-18'!B11+'Circuit 20 Data FY 17-18'!B11</f>
        <v>3431</v>
      </c>
      <c r="C11" s="3">
        <f>'Circuit 6 Data FY 17-18'!C11+'Circuit 9 OC Data FY 17-18'!C11+'Circuit 9 OS Data FY 17-18'!C11+'Circuit 10 Data FY 17-18'!C11+'Circuit 12 Data FY 17-18'!C11+'Circuit 13 Data FY 17-18'!C11+'Circuit 18 Data FY 17-18'!C11+'Circuit 20 Data FY 17-18'!C11</f>
        <v>3469</v>
      </c>
      <c r="D11" s="3">
        <f>'Circuit 6 Data FY 17-18'!D11+'Circuit 9 OC Data FY 17-18'!D11+'Circuit 9 OS Data FY 17-18'!D11+'Circuit 10 Data FY 17-18'!D11+'Circuit 12 Data FY 17-18'!D11+'Circuit 13 Data FY 17-18'!D11+'Circuit 18 Data FY 17-18'!D11+'Circuit 20 Data FY 17-18'!D11</f>
        <v>3381</v>
      </c>
      <c r="E11" s="3">
        <f>'Circuit 6 Data FY 17-18'!E11+'Circuit 9 OC Data FY 17-18'!E11+'Circuit 9 OS Data FY 17-18'!E11+'Circuit 10 Data FY 17-18'!E11+'Circuit 12 Data FY 17-18'!E11+'Circuit 13 Data FY 17-18'!E11+'Circuit 18 Data FY 17-18'!E11+'Circuit 20 Data FY 17-18'!E11</f>
        <v>3413</v>
      </c>
      <c r="F11" s="3">
        <f>'Circuit 6 Data FY 17-18'!F11+'Circuit 9 OC Data FY 17-18'!F11+'Circuit 9 OS Data FY 17-18'!F11+'Circuit 10 Data FY 17-18'!F11+'Circuit 12 Data FY 17-18'!F11+'Circuit 13 Data FY 17-18'!F11+'Circuit 18 Data FY 17-18'!F11+'Circuit 20 Data FY 17-18'!F11</f>
        <v>3393</v>
      </c>
      <c r="G11" s="3">
        <f>'Circuit 6 Data FY 17-18'!G11+'Circuit 9 OC Data FY 17-18'!G11+'Circuit 9 OS Data FY 17-18'!G11+'Circuit 10 Data FY 17-18'!G11+'Circuit 12 Data FY 17-18'!G11+'Circuit 13 Data FY 17-18'!G11+'Circuit 18 Data FY 17-18'!G11+'Circuit 20 Data FY 17-18'!G11</f>
        <v>3389</v>
      </c>
      <c r="H11" s="3">
        <f>'Circuit 6 Data FY 17-18'!H11+'Circuit 9 OC Data FY 17-18'!H11+'Circuit 9 OS Data FY 17-18'!H11+'Circuit 10 Data FY 17-18'!H11+'Circuit 12 Data FY 17-18'!H11+'Circuit 13 Data FY 17-18'!H11+'Circuit 18 Data FY 17-18'!H11+'Circuit 20 Data FY 17-18'!H11</f>
        <v>3561</v>
      </c>
      <c r="I11" s="3">
        <f>'Circuit 6 Data FY 17-18'!I11+'Circuit 9 OC Data FY 17-18'!I11+'Circuit 9 OS Data FY 17-18'!I11+'Circuit 10 Data FY 17-18'!I11+'Circuit 12 Data FY 17-18'!I11+'Circuit 13 Data FY 17-18'!I11+'Circuit 18 Data FY 17-18'!I11+'Circuit 20 Data FY 17-18'!I11</f>
        <v>3408</v>
      </c>
      <c r="J11" s="3">
        <f>'Circuit 6 Data FY 17-18'!J11+'Circuit 9 OC Data FY 17-18'!J11+'Circuit 9 OS Data FY 17-18'!J11+'Circuit 10 Data FY 17-18'!J11+'Circuit 12 Data FY 17-18'!J11+'Circuit 13 Data FY 17-18'!J11+'Circuit 18 Data FY 17-18'!J11+'Circuit 20 Data FY 17-18'!J11</f>
        <v>3436</v>
      </c>
      <c r="K11" s="3">
        <f>'Circuit 6 Data FY 17-18'!K11+'Circuit 9 OC Data FY 17-18'!K11+'Circuit 9 OS Data FY 17-18'!K11+'Circuit 10 Data FY 17-18'!K11+'Circuit 12 Data FY 17-18'!K11+'Circuit 13 Data FY 17-18'!K11+'Circuit 18 Data FY 17-18'!K11+'Circuit 20 Data FY 17-18'!K11</f>
        <v>3421</v>
      </c>
      <c r="L11" s="3">
        <f>'Circuit 6 Data FY 17-18'!L11+'Circuit 9 OC Data FY 17-18'!L11+'Circuit 9 OS Data FY 17-18'!L11+'Circuit 10 Data FY 17-18'!L11+'Circuit 12 Data FY 17-18'!L11+'Circuit 13 Data FY 17-18'!L11+'Circuit 18 Data FY 17-18'!L11+'Circuit 20 Data FY 17-18'!L11</f>
        <v>3415</v>
      </c>
      <c r="M11" s="3">
        <f>'Circuit 6 Data FY 17-18'!M11+'Circuit 9 OC Data FY 17-18'!M11+'Circuit 9 OS Data FY 17-18'!M11+'Circuit 10 Data FY 17-18'!M11+'Circuit 12 Data FY 17-18'!M11+'Circuit 13 Data FY 17-18'!M11+'Circuit 18 Data FY 17-18'!M11+'Circuit 20 Data FY 17-18'!M11</f>
        <v>3389</v>
      </c>
    </row>
    <row r="12" spans="1:13" x14ac:dyDescent="0.25">
      <c r="A12" s="2" t="s">
        <v>60</v>
      </c>
      <c r="B12" s="3">
        <f>'Circuit 6 Data FY 17-18'!B12+'Circuit 9 OS Data FY 17-18'!B12+'Circuit 10 Data FY 17-18'!B12+'Circuit 12 Data FY 17-18'!B12+'Circuit 13 Data FY 17-18'!B12+'Circuit 18 Data FY 17-18'!B12+'Circuit 20 Data FY 17-18'!B12</f>
        <v>917</v>
      </c>
      <c r="C12" s="3">
        <f>'Circuit 6 Data FY 17-18'!C12+'Circuit 9 OS Data FY 17-18'!C12+'Circuit 10 Data FY 17-18'!C12+'Circuit 12 Data FY 17-18'!C12+'Circuit 13 Data FY 17-18'!C12+'Circuit 18 Data FY 17-18'!C12+'Circuit 20 Data FY 17-18'!C12</f>
        <v>904</v>
      </c>
      <c r="D12" s="3">
        <f>'Circuit 6 Data FY 17-18'!D12+'Circuit 9 OS Data FY 17-18'!D12+'Circuit 10 Data FY 17-18'!D12+'Circuit 12 Data FY 17-18'!D12+'Circuit 13 Data FY 17-18'!D12+'Circuit 18 Data FY 17-18'!D12+'Circuit 20 Data FY 17-18'!D12</f>
        <v>898</v>
      </c>
      <c r="E12" s="3">
        <f>'Circuit 6 Data FY 17-18'!E12+'Circuit 9 OS Data FY 17-18'!E12+'Circuit 10 Data FY 17-18'!E12+'Circuit 12 Data FY 17-18'!E12+'Circuit 13 Data FY 17-18'!E12+'Circuit 18 Data FY 17-18'!E12+'Circuit 20 Data FY 17-18'!E12</f>
        <v>919</v>
      </c>
      <c r="F12" s="3">
        <f>'Circuit 6 Data FY 17-18'!F12+'Circuit 9 OS Data FY 17-18'!F12+'Circuit 10 Data FY 17-18'!F12+'Circuit 12 Data FY 17-18'!F12+'Circuit 13 Data FY 17-18'!F12+'Circuit 18 Data FY 17-18'!F12+'Circuit 20 Data FY 17-18'!F12</f>
        <v>952</v>
      </c>
      <c r="G12" s="3">
        <f>'Circuit 6 Data FY 17-18'!G12+'Circuit 9 OS Data FY 17-18'!G12+'Circuit 10 Data FY 17-18'!G12+'Circuit 12 Data FY 17-18'!G12+'Circuit 13 Data FY 17-18'!G12+'Circuit 18 Data FY 17-18'!G12+'Circuit 20 Data FY 17-18'!G12</f>
        <v>923</v>
      </c>
      <c r="H12" s="3">
        <f>'Circuit 6 Data FY 17-18'!H12+'Circuit 9 OS Data FY 17-18'!H12+'Circuit 10 Data FY 17-18'!H12+'Circuit 12 Data FY 17-18'!H12+'Circuit 13 Data FY 17-18'!H12+'Circuit 18 Data FY 17-18'!H12+'Circuit 20 Data FY 17-18'!H12</f>
        <v>911</v>
      </c>
      <c r="I12" s="3">
        <f>'Circuit 6 Data FY 17-18'!I12+'Circuit 9 OS Data FY 17-18'!I12+'Circuit 10 Data FY 17-18'!I12+'Circuit 12 Data FY 17-18'!I12+'Circuit 13 Data FY 17-18'!I12+'Circuit 18 Data FY 17-18'!I12+'Circuit 20 Data FY 17-18'!I12</f>
        <v>940</v>
      </c>
      <c r="J12" s="3">
        <f>'Circuit 6 Data FY 17-18'!J12+'Circuit 9 OS Data FY 17-18'!J12+'Circuit 10 Data FY 17-18'!J12+'Circuit 12 Data FY 17-18'!J12+'Circuit 13 Data FY 17-18'!J12+'Circuit 18 Data FY 17-18'!J12+'Circuit 20 Data FY 17-18'!J12</f>
        <v>897</v>
      </c>
      <c r="K12" s="3">
        <f>'Circuit 6 Data FY 17-18'!K12+'Circuit 9 OS Data FY 17-18'!K12+'Circuit 10 Data FY 17-18'!K12+'Circuit 12 Data FY 17-18'!K12+'Circuit 13 Data FY 17-18'!K12+'Circuit 18 Data FY 17-18'!K12+'Circuit 20 Data FY 17-18'!K12</f>
        <v>930</v>
      </c>
      <c r="L12" s="3">
        <f>'Circuit 6 Data FY 17-18'!L12+'Circuit 9 OS Data FY 17-18'!L12+'Circuit 10 Data FY 17-18'!L12+'Circuit 12 Data FY 17-18'!L12+'Circuit 13 Data FY 17-18'!L12+'Circuit 18 Data FY 17-18'!L12+'Circuit 20 Data FY 17-18'!L12</f>
        <v>953</v>
      </c>
      <c r="M12" s="3">
        <f>'Circuit 6 Data FY 17-18'!M12+'Circuit 9 OS Data FY 17-18'!M12+'Circuit 10 Data FY 17-18'!M12+'Circuit 12 Data FY 17-18'!M12+'Circuit 13 Data FY 17-18'!M12+'Circuit 18 Data FY 17-18'!M12+'Circuit 20 Data FY 17-18'!M12</f>
        <v>1023</v>
      </c>
    </row>
    <row r="13" spans="1:13" x14ac:dyDescent="0.25">
      <c r="A13" s="2" t="s">
        <v>61</v>
      </c>
      <c r="B13" s="3">
        <f>'Circuit 6 Data FY 17-18'!B13+'Circuit 9 OS Data FY 17-18'!B13+'Circuit 10 Data FY 17-18'!B13+'Circuit 12 Data FY 17-18'!B13+'Circuit 13 Data FY 17-18'!B13+'Circuit 18 Data FY 17-18'!B13+'Circuit 20 Data FY 17-18'!B13</f>
        <v>346</v>
      </c>
      <c r="C13" s="3">
        <f>'Circuit 6 Data FY 17-18'!C13+'Circuit 9 OS Data FY 17-18'!C13+'Circuit 10 Data FY 17-18'!C13+'Circuit 12 Data FY 17-18'!C13+'Circuit 13 Data FY 17-18'!C13+'Circuit 18 Data FY 17-18'!C13+'Circuit 20 Data FY 17-18'!C13</f>
        <v>334</v>
      </c>
      <c r="D13" s="3">
        <f>'Circuit 6 Data FY 17-18'!D13+'Circuit 9 OS Data FY 17-18'!D13+'Circuit 10 Data FY 17-18'!D13+'Circuit 12 Data FY 17-18'!D13+'Circuit 13 Data FY 17-18'!D13+'Circuit 18 Data FY 17-18'!D13+'Circuit 20 Data FY 17-18'!D13</f>
        <v>355</v>
      </c>
      <c r="E13" s="3">
        <f>'Circuit 6 Data FY 17-18'!E13+'Circuit 9 OS Data FY 17-18'!E13+'Circuit 10 Data FY 17-18'!E13+'Circuit 12 Data FY 17-18'!E13+'Circuit 13 Data FY 17-18'!E13+'Circuit 18 Data FY 17-18'!E13+'Circuit 20 Data FY 17-18'!E13</f>
        <v>362</v>
      </c>
      <c r="F13" s="3">
        <f>'Circuit 6 Data FY 17-18'!F13+'Circuit 9 OS Data FY 17-18'!F13+'Circuit 10 Data FY 17-18'!F13+'Circuit 12 Data FY 17-18'!F13+'Circuit 13 Data FY 17-18'!F13+'Circuit 18 Data FY 17-18'!F13+'Circuit 20 Data FY 17-18'!F13</f>
        <v>365</v>
      </c>
      <c r="G13" s="3">
        <f>'Circuit 6 Data FY 17-18'!G13+'Circuit 9 OS Data FY 17-18'!G13+'Circuit 10 Data FY 17-18'!G13+'Circuit 12 Data FY 17-18'!G13+'Circuit 13 Data FY 17-18'!G13+'Circuit 18 Data FY 17-18'!G13+'Circuit 20 Data FY 17-18'!G13</f>
        <v>382</v>
      </c>
      <c r="H13" s="3">
        <f>'Circuit 6 Data FY 17-18'!H13+'Circuit 9 OS Data FY 17-18'!H13+'Circuit 10 Data FY 17-18'!H13+'Circuit 12 Data FY 17-18'!H13+'Circuit 13 Data FY 17-18'!H13+'Circuit 18 Data FY 17-18'!H13+'Circuit 20 Data FY 17-18'!H13</f>
        <v>380</v>
      </c>
      <c r="I13" s="3">
        <f>'Circuit 6 Data FY 17-18'!I13+'Circuit 9 OS Data FY 17-18'!I13+'Circuit 10 Data FY 17-18'!I13+'Circuit 12 Data FY 17-18'!I13+'Circuit 13 Data FY 17-18'!I13+'Circuit 18 Data FY 17-18'!I13+'Circuit 20 Data FY 17-18'!I13</f>
        <v>383</v>
      </c>
      <c r="J13" s="3">
        <f>'Circuit 6 Data FY 17-18'!J13+'Circuit 9 OS Data FY 17-18'!J13+'Circuit 10 Data FY 17-18'!J13+'Circuit 12 Data FY 17-18'!J13+'Circuit 13 Data FY 17-18'!J13+'Circuit 18 Data FY 17-18'!J13+'Circuit 20 Data FY 17-18'!J13</f>
        <v>384</v>
      </c>
      <c r="K13" s="3">
        <f>'Circuit 6 Data FY 17-18'!K13+'Circuit 9 OS Data FY 17-18'!K13+'Circuit 10 Data FY 17-18'!K13+'Circuit 12 Data FY 17-18'!K13+'Circuit 13 Data FY 17-18'!K13+'Circuit 18 Data FY 17-18'!K13+'Circuit 20 Data FY 17-18'!K13</f>
        <v>400</v>
      </c>
      <c r="L13" s="3">
        <f>'Circuit 6 Data FY 17-18'!L13+'Circuit 9 OS Data FY 17-18'!L13+'Circuit 10 Data FY 17-18'!L13+'Circuit 12 Data FY 17-18'!L13+'Circuit 13 Data FY 17-18'!L13+'Circuit 18 Data FY 17-18'!L13+'Circuit 20 Data FY 17-18'!L13</f>
        <v>412</v>
      </c>
      <c r="M13" s="3">
        <f>'Circuit 6 Data FY 17-18'!M13+'Circuit 9 OS Data FY 17-18'!M13+'Circuit 10 Data FY 17-18'!M13+'Circuit 12 Data FY 17-18'!M13+'Circuit 13 Data FY 17-18'!M13+'Circuit 18 Data FY 17-18'!M13+'Circuit 20 Data FY 17-18'!M13</f>
        <v>420</v>
      </c>
    </row>
    <row r="14" spans="1:13" x14ac:dyDescent="0.25">
      <c r="A14" s="2" t="s">
        <v>3</v>
      </c>
      <c r="B14" s="3">
        <f>'Circuit 6 Data FY 17-18'!B14+'Circuit 9 OS Data FY 17-18'!B14+'Circuit 10 Data FY 17-18'!B14+'Circuit 12 Data FY 17-18'!B14+'Circuit 13 Data FY 17-18'!B14+'Circuit 18 Data FY 17-18'!B14+'Circuit 20 Data FY 17-18'!B14</f>
        <v>326</v>
      </c>
      <c r="C14" s="3">
        <f>'Circuit 6 Data FY 17-18'!C14+'Circuit 9 OS Data FY 17-18'!C14+'Circuit 10 Data FY 17-18'!C14+'Circuit 12 Data FY 17-18'!C14+'Circuit 13 Data FY 17-18'!C14+'Circuit 18 Data FY 17-18'!C14+'Circuit 20 Data FY 17-18'!C14</f>
        <v>334</v>
      </c>
      <c r="D14" s="3">
        <f>'Circuit 6 Data FY 17-18'!D14+'Circuit 9 OS Data FY 17-18'!D14+'Circuit 10 Data FY 17-18'!D14+'Circuit 12 Data FY 17-18'!D14+'Circuit 13 Data FY 17-18'!D14+'Circuit 18 Data FY 17-18'!D14+'Circuit 20 Data FY 17-18'!D14</f>
        <v>326</v>
      </c>
      <c r="E14" s="3">
        <f>'Circuit 6 Data FY 17-18'!E14+'Circuit 9 OS Data FY 17-18'!E14+'Circuit 10 Data FY 17-18'!E14+'Circuit 12 Data FY 17-18'!E14+'Circuit 13 Data FY 17-18'!E14+'Circuit 18 Data FY 17-18'!E14+'Circuit 20 Data FY 17-18'!E14</f>
        <v>322</v>
      </c>
      <c r="F14" s="3">
        <f>'Circuit 6 Data FY 17-18'!F14+'Circuit 9 OS Data FY 17-18'!F14+'Circuit 10 Data FY 17-18'!F14+'Circuit 12 Data FY 17-18'!F14+'Circuit 13 Data FY 17-18'!F14+'Circuit 18 Data FY 17-18'!F14+'Circuit 20 Data FY 17-18'!F14</f>
        <v>320</v>
      </c>
      <c r="G14" s="3">
        <f>'Circuit 6 Data FY 17-18'!G14+'Circuit 9 OS Data FY 17-18'!G14+'Circuit 10 Data FY 17-18'!G14+'Circuit 12 Data FY 17-18'!G14+'Circuit 13 Data FY 17-18'!G14+'Circuit 18 Data FY 17-18'!G14+'Circuit 20 Data FY 17-18'!G14</f>
        <v>314</v>
      </c>
      <c r="H14" s="3">
        <f>'Circuit 6 Data FY 17-18'!H14+'Circuit 9 OS Data FY 17-18'!H14+'Circuit 10 Data FY 17-18'!H14+'Circuit 12 Data FY 17-18'!H14+'Circuit 13 Data FY 17-18'!H14+'Circuit 18 Data FY 17-18'!H14+'Circuit 20 Data FY 17-18'!H14</f>
        <v>319</v>
      </c>
      <c r="I14" s="3">
        <f>'Circuit 6 Data FY 17-18'!I14+'Circuit 9 OS Data FY 17-18'!I14+'Circuit 10 Data FY 17-18'!I14+'Circuit 12 Data FY 17-18'!I14+'Circuit 13 Data FY 17-18'!I14+'Circuit 18 Data FY 17-18'!I14+'Circuit 20 Data FY 17-18'!I14</f>
        <v>315</v>
      </c>
      <c r="J14" s="3">
        <f>'Circuit 6 Data FY 17-18'!J14+'Circuit 9 OS Data FY 17-18'!J14+'Circuit 10 Data FY 17-18'!J14+'Circuit 12 Data FY 17-18'!J14+'Circuit 13 Data FY 17-18'!J14+'Circuit 18 Data FY 17-18'!J14+'Circuit 20 Data FY 17-18'!J14</f>
        <v>310</v>
      </c>
      <c r="K14" s="3">
        <f>'Circuit 6 Data FY 17-18'!K14+'Circuit 9 OS Data FY 17-18'!K14+'Circuit 10 Data FY 17-18'!K14+'Circuit 12 Data FY 17-18'!K14+'Circuit 13 Data FY 17-18'!K14+'Circuit 18 Data FY 17-18'!K14+'Circuit 20 Data FY 17-18'!K14</f>
        <v>299</v>
      </c>
      <c r="L14" s="3">
        <f>'Circuit 6 Data FY 17-18'!L14+'Circuit 9 OS Data FY 17-18'!L14+'Circuit 10 Data FY 17-18'!L14+'Circuit 12 Data FY 17-18'!L14+'Circuit 13 Data FY 17-18'!L14+'Circuit 18 Data FY 17-18'!L14+'Circuit 20 Data FY 17-18'!L14</f>
        <v>301</v>
      </c>
      <c r="M14" s="3">
        <f>'Circuit 6 Data FY 17-18'!M14+'Circuit 9 OS Data FY 17-18'!M14+'Circuit 10 Data FY 17-18'!M14+'Circuit 12 Data FY 17-18'!M14+'Circuit 13 Data FY 17-18'!M14+'Circuit 18 Data FY 17-18'!M14+'Circuit 20 Data FY 17-18'!M14</f>
        <v>303</v>
      </c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/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f>'Circuit 6 Data FY 17-18'!B17+'Circuit 9 OS Data FY 17-18'!B17+'Circuit 10 Data FY 17-18'!B17+'Circuit 12 Data FY 17-18'!B17+'Circuit 13 Data FY 17-18'!B17+'Circuit 18 Data FY 17-18'!B17+'Circuit 20 Data FY 17-18'!B17</f>
        <v>61</v>
      </c>
      <c r="C17" s="3">
        <f>'Circuit 6 Data FY 17-18'!C17+'Circuit 9 OS Data FY 17-18'!C17+'Circuit 10 Data FY 17-18'!C17+'Circuit 12 Data FY 17-18'!C17+'Circuit 13 Data FY 17-18'!C17+'Circuit 18 Data FY 17-18'!C17+'Circuit 20 Data FY 17-18'!C17</f>
        <v>107</v>
      </c>
      <c r="D17" s="3">
        <f>'Circuit 6 Data FY 17-18'!D17+'Circuit 9 OS Data FY 17-18'!D17+'Circuit 10 Data FY 17-18'!D17+'Circuit 12 Data FY 17-18'!D17+'Circuit 13 Data FY 17-18'!D17+'Circuit 18 Data FY 17-18'!D17+'Circuit 20 Data FY 17-18'!D17</f>
        <v>38</v>
      </c>
      <c r="E17" s="3">
        <f>'Circuit 6 Data FY 17-18'!E17+'Circuit 9 OS Data FY 17-18'!E17+'Circuit 10 Data FY 17-18'!E17+'Circuit 12 Data FY 17-18'!E17+'Circuit 13 Data FY 17-18'!E17+'Circuit 18 Data FY 17-18'!E17+'Circuit 20 Data FY 17-18'!E17</f>
        <v>95</v>
      </c>
      <c r="F17" s="3">
        <f>'Circuit 6 Data FY 17-18'!F17+'Circuit 9 OS Data FY 17-18'!F17+'Circuit 10 Data FY 17-18'!F17+'Circuit 12 Data FY 17-18'!F17+'Circuit 13 Data FY 17-18'!F17+'Circuit 18 Data FY 17-18'!F17+'Circuit 20 Data FY 17-18'!F17</f>
        <v>121</v>
      </c>
      <c r="G17" s="3">
        <f>'Circuit 6 Data FY 17-18'!G17+'Circuit 9 OS Data FY 17-18'!G17+'Circuit 10 Data FY 17-18'!G17+'Circuit 12 Data FY 17-18'!G17+'Circuit 13 Data FY 17-18'!G17+'Circuit 18 Data FY 17-18'!G17+'Circuit 20 Data FY 17-18'!G17</f>
        <v>31</v>
      </c>
      <c r="H17" s="3">
        <f>'Circuit 6 Data FY 17-18'!H17+'Circuit 9 OS Data FY 17-18'!H17+'Circuit 10 Data FY 17-18'!H17+'Circuit 12 Data FY 17-18'!H17+'Circuit 13 Data FY 17-18'!H17+'Circuit 18 Data FY 17-18'!H17+'Circuit 20 Data FY 17-18'!H17</f>
        <v>65</v>
      </c>
      <c r="I17" s="3">
        <f>'Circuit 6 Data FY 17-18'!I17+'Circuit 9 OS Data FY 17-18'!I17+'Circuit 10 Data FY 17-18'!I17+'Circuit 12 Data FY 17-18'!I17+'Circuit 13 Data FY 17-18'!I17+'Circuit 18 Data FY 17-18'!I17+'Circuit 20 Data FY 17-18'!I17</f>
        <v>129</v>
      </c>
      <c r="J17" s="3">
        <f>'Circuit 6 Data FY 17-18'!J17+'Circuit 9 OS Data FY 17-18'!J17+'Circuit 10 Data FY 17-18'!J17+'Circuit 12 Data FY 17-18'!J17+'Circuit 13 Data FY 17-18'!J17+'Circuit 18 Data FY 17-18'!J17+'Circuit 20 Data FY 17-18'!J17</f>
        <v>87</v>
      </c>
      <c r="K17" s="3">
        <f>'Circuit 6 Data FY 17-18'!K17+'Circuit 9 OS Data FY 17-18'!K17+'Circuit 10 Data FY 17-18'!K17+'Circuit 12 Data FY 17-18'!K17+'Circuit 13 Data FY 17-18'!K17+'Circuit 18 Data FY 17-18'!K17+'Circuit 20 Data FY 17-18'!K17</f>
        <v>55</v>
      </c>
      <c r="L17" s="3">
        <f>'Circuit 6 Data FY 17-18'!L17+'Circuit 9 OS Data FY 17-18'!L17+'Circuit 10 Data FY 17-18'!L17+'Circuit 12 Data FY 17-18'!L17+'Circuit 13 Data FY 17-18'!L17+'Circuit 18 Data FY 17-18'!L17+'Circuit 20 Data FY 17-18'!L17</f>
        <v>63</v>
      </c>
      <c r="M17" s="3">
        <f>'Circuit 6 Data FY 17-18'!M17+'Circuit 9 OS Data FY 17-18'!M17+'Circuit 10 Data FY 17-18'!M17+'Circuit 12 Data FY 17-18'!M17+'Circuit 13 Data FY 17-18'!M17+'Circuit 18 Data FY 17-18'!M17+'Circuit 20 Data FY 17-18'!M17</f>
        <v>88</v>
      </c>
    </row>
    <row r="18" spans="1:13" x14ac:dyDescent="0.25">
      <c r="A18" s="2" t="s">
        <v>5</v>
      </c>
      <c r="B18" s="3">
        <f>'Circuit 6 Data FY 17-18'!B18+'Circuit 9 OS Data FY 17-18'!B18+'Circuit 10 Data FY 17-18'!B18+'Circuit 12 Data FY 17-18'!B18+'Circuit 13 Data FY 17-18'!B18+'Circuit 18 Data FY 17-18'!B18+'Circuit 20 Data FY 17-18'!B18</f>
        <v>81</v>
      </c>
      <c r="C18" s="3">
        <f>'Circuit 6 Data FY 17-18'!C18+'Circuit 9 OS Data FY 17-18'!C18+'Circuit 10 Data FY 17-18'!C18+'Circuit 12 Data FY 17-18'!C18+'Circuit 13 Data FY 17-18'!C18+'Circuit 18 Data FY 17-18'!C18+'Circuit 20 Data FY 17-18'!C18</f>
        <v>76</v>
      </c>
      <c r="D18" s="3">
        <f>'Circuit 6 Data FY 17-18'!D18+'Circuit 9 OS Data FY 17-18'!D18+'Circuit 10 Data FY 17-18'!D18+'Circuit 12 Data FY 17-18'!D18+'Circuit 13 Data FY 17-18'!D18+'Circuit 18 Data FY 17-18'!D18+'Circuit 20 Data FY 17-18'!D18</f>
        <v>64</v>
      </c>
      <c r="E18" s="3">
        <f>'Circuit 6 Data FY 17-18'!E18+'Circuit 9 OS Data FY 17-18'!E18+'Circuit 10 Data FY 17-18'!E18+'Circuit 12 Data FY 17-18'!E18+'Circuit 13 Data FY 17-18'!E18+'Circuit 18 Data FY 17-18'!E18+'Circuit 20 Data FY 17-18'!E18</f>
        <v>91</v>
      </c>
      <c r="F18" s="3">
        <f>'Circuit 6 Data FY 17-18'!F18+'Circuit 9 OS Data FY 17-18'!F18+'Circuit 10 Data FY 17-18'!F18+'Circuit 12 Data FY 17-18'!F18+'Circuit 13 Data FY 17-18'!F18+'Circuit 18 Data FY 17-18'!F18+'Circuit 20 Data FY 17-18'!F18</f>
        <v>77</v>
      </c>
      <c r="G18" s="3">
        <f>'Circuit 6 Data FY 17-18'!G18+'Circuit 9 OS Data FY 17-18'!G18+'Circuit 10 Data FY 17-18'!G18+'Circuit 12 Data FY 17-18'!G18+'Circuit 13 Data FY 17-18'!G18+'Circuit 18 Data FY 17-18'!G18+'Circuit 20 Data FY 17-18'!G18</f>
        <v>67</v>
      </c>
      <c r="H18" s="3">
        <f>'Circuit 6 Data FY 17-18'!H18+'Circuit 9 OS Data FY 17-18'!H18+'Circuit 10 Data FY 17-18'!H18+'Circuit 12 Data FY 17-18'!H18+'Circuit 13 Data FY 17-18'!H18+'Circuit 18 Data FY 17-18'!H18+'Circuit 20 Data FY 17-18'!H18</f>
        <v>77</v>
      </c>
      <c r="I18" s="3">
        <f>'Circuit 6 Data FY 17-18'!I18+'Circuit 9 OS Data FY 17-18'!I18+'Circuit 10 Data FY 17-18'!I18+'Circuit 12 Data FY 17-18'!I18+'Circuit 13 Data FY 17-18'!I18+'Circuit 18 Data FY 17-18'!I18+'Circuit 20 Data FY 17-18'!I18</f>
        <v>95</v>
      </c>
      <c r="J18" s="3">
        <f>'Circuit 6 Data FY 17-18'!J18+'Circuit 9 OS Data FY 17-18'!J18+'Circuit 10 Data FY 17-18'!J18+'Circuit 12 Data FY 17-18'!J18+'Circuit 13 Data FY 17-18'!J18+'Circuit 18 Data FY 17-18'!J18+'Circuit 20 Data FY 17-18'!J18</f>
        <v>56</v>
      </c>
      <c r="K18" s="3">
        <f>'Circuit 6 Data FY 17-18'!K18+'Circuit 9 OS Data FY 17-18'!K18+'Circuit 10 Data FY 17-18'!K18+'Circuit 12 Data FY 17-18'!K18+'Circuit 13 Data FY 17-18'!K18+'Circuit 18 Data FY 17-18'!K18+'Circuit 20 Data FY 17-18'!K18</f>
        <v>54</v>
      </c>
      <c r="L18" s="3">
        <f>'Circuit 6 Data FY 17-18'!L18+'Circuit 9 OS Data FY 17-18'!L18+'Circuit 10 Data FY 17-18'!L18+'Circuit 12 Data FY 17-18'!L18+'Circuit 13 Data FY 17-18'!L18+'Circuit 18 Data FY 17-18'!L18+'Circuit 20 Data FY 17-18'!L18</f>
        <v>57</v>
      </c>
      <c r="M18" s="3">
        <f>'Circuit 6 Data FY 17-18'!M18+'Circuit 9 OS Data FY 17-18'!M18+'Circuit 10 Data FY 17-18'!M18+'Circuit 12 Data FY 17-18'!M18+'Circuit 13 Data FY 17-18'!M18+'Circuit 18 Data FY 17-18'!M18+'Circuit 20 Data FY 17-18'!M18</f>
        <v>77</v>
      </c>
    </row>
  </sheetData>
  <pageMargins left="0.25" right="0.25" top="1.25" bottom="0.75" header="0.3" footer="0.3"/>
  <pageSetup orientation="landscape" r:id="rId1"/>
  <headerFooter>
    <oddHeader>&amp;C&amp;"-,Bold"Central Region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1" spans="1:14" x14ac:dyDescent="0.25">
      <c r="A1" t="s">
        <v>62</v>
      </c>
    </row>
    <row r="2" spans="1:14" x14ac:dyDescent="0.25">
      <c r="B2" s="2" t="s">
        <v>57</v>
      </c>
      <c r="N2" s="17" t="str">
        <f>'Statewide Charts FY 17-18'!N2</f>
        <v>June 2018</v>
      </c>
    </row>
    <row r="24" spans="2:14" x14ac:dyDescent="0.25">
      <c r="B24" s="2" t="str">
        <f>B2</f>
        <v>Central Region</v>
      </c>
      <c r="N24" s="17" t="str">
        <f>'Statewide Charts FY 17-18'!N2</f>
        <v>June 2018</v>
      </c>
    </row>
    <row r="46" spans="2:14" x14ac:dyDescent="0.25">
      <c r="B46" s="2" t="str">
        <f>B2</f>
        <v>Central Region</v>
      </c>
      <c r="N46" s="17" t="str">
        <f>'Statewide Charts FY 17-18'!N2</f>
        <v>June 2018</v>
      </c>
    </row>
  </sheetData>
  <pageMargins left="0.7" right="0.7" top="0.75" bottom="0.75" header="0.3" footer="0.3"/>
  <pageSetup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M18"/>
  <sheetViews>
    <sheetView view="pageLayout" zoomScaleNormal="100" workbookViewId="0">
      <selection activeCell="M18" sqref="M18"/>
    </sheetView>
  </sheetViews>
  <sheetFormatPr defaultColWidth="9.140625" defaultRowHeight="15" x14ac:dyDescent="0.25"/>
  <cols>
    <col min="1" max="1" width="43.7109375" bestFit="1" customWidth="1"/>
    <col min="2" max="2" width="6.5703125" bestFit="1" customWidth="1"/>
    <col min="3" max="3" width="7.140625" bestFit="1" customWidth="1"/>
    <col min="4" max="11" width="7.140625" customWidth="1"/>
    <col min="12" max="12" width="7.5703125" bestFit="1" customWidth="1"/>
    <col min="13" max="13" width="7.5703125" customWidth="1"/>
  </cols>
  <sheetData>
    <row r="1" spans="1:13" x14ac:dyDescent="0.25">
      <c r="A1" s="2"/>
      <c r="B1" s="1">
        <v>42917</v>
      </c>
      <c r="C1" s="1">
        <v>42948</v>
      </c>
      <c r="D1" s="1">
        <v>42979</v>
      </c>
      <c r="E1" s="1">
        <v>43009</v>
      </c>
      <c r="F1" s="1">
        <v>43040</v>
      </c>
      <c r="G1" s="1">
        <v>43070</v>
      </c>
      <c r="H1" s="1">
        <v>43101</v>
      </c>
      <c r="I1" s="1">
        <v>43132</v>
      </c>
      <c r="J1" s="1">
        <v>43160</v>
      </c>
      <c r="K1" s="1">
        <v>43191</v>
      </c>
      <c r="L1" s="1">
        <v>43221</v>
      </c>
      <c r="M1" s="1">
        <v>43252</v>
      </c>
    </row>
    <row r="2" spans="1:13" x14ac:dyDescent="0.25">
      <c r="A2" s="2" t="s">
        <v>31</v>
      </c>
      <c r="B2" s="3">
        <f>'Circuit 11 Data FY 17-18'!B2+'Circuit 15 Data FY 17-18'!B2+'Circuit 16 Data FY 17-18'!B2+'Circuit 17 Data FY 17-18'!B2+'Circuit 19 Data FY 17-18'!B2</f>
        <v>8254</v>
      </c>
      <c r="C2" s="3">
        <f>'Circuit 11 Data FY 17-18'!C2+'Circuit 15 Data FY 17-18'!C2+'Circuit 16 Data FY 17-18'!C2+'Circuit 17 Data FY 17-18'!C2+'Circuit 19 Data FY 17-18'!C2</f>
        <v>8373</v>
      </c>
      <c r="D2" s="3">
        <f>'Circuit 11 Data FY 17-18'!D2+'Circuit 15 Data FY 17-18'!D2+'Circuit 16 Data FY 17-18'!D2+'Circuit 17 Data FY 17-18'!D2+'Circuit 19 Data FY 17-18'!D2</f>
        <v>8382</v>
      </c>
      <c r="E2" s="3">
        <f>'Circuit 11 Data FY 17-18'!E2+'Circuit 15 Data FY 17-18'!E2+'Circuit 16 Data FY 17-18'!E2+'Circuit 17 Data FY 17-18'!E2+'Circuit 19 Data FY 17-18'!E2</f>
        <v>8322</v>
      </c>
      <c r="F2" s="3">
        <f>'Circuit 11 Data FY 17-18'!F2+'Circuit 15 Data FY 17-18'!F2+'Circuit 16 Data FY 17-18'!F2+'Circuit 17 Data FY 17-18'!F2+'Circuit 19 Data FY 17-18'!F2</f>
        <v>8111</v>
      </c>
      <c r="G2" s="3">
        <f>'Circuit 11 Data FY 17-18'!G2+'Circuit 15 Data FY 17-18'!G2+'Circuit 16 Data FY 17-18'!G2+'Circuit 17 Data FY 17-18'!G2+'Circuit 19 Data FY 17-18'!G2</f>
        <v>8111</v>
      </c>
      <c r="H2" s="3">
        <f>'Circuit 11 Data FY 17-18'!H2+'Circuit 15 Data FY 17-18'!H2+'Circuit 16 Data FY 17-18'!H2+'Circuit 17 Data FY 17-18'!H2+'Circuit 19 Data FY 17-18'!H2</f>
        <v>7930</v>
      </c>
      <c r="I2" s="3">
        <f>'Circuit 11 Data FY 17-18'!I2+'Circuit 15 Data FY 17-18'!I2+'Circuit 16 Data FY 17-18'!I2+'Circuit 17 Data FY 17-18'!I2+'Circuit 19 Data FY 17-18'!I2</f>
        <v>7929</v>
      </c>
      <c r="J2" s="3">
        <f>'Circuit 11 Data FY 17-18'!J2+'Circuit 15 Data FY 17-18'!J2+'Circuit 16 Data FY 17-18'!J2+'Circuit 17 Data FY 17-18'!J2+'Circuit 19 Data FY 17-18'!J2</f>
        <v>8064</v>
      </c>
      <c r="K2" s="3">
        <f>'Circuit 11 Data FY 17-18'!K2+'Circuit 15 Data FY 17-18'!K2+'Circuit 16 Data FY 17-18'!K2+'Circuit 17 Data FY 17-18'!K2+'Circuit 19 Data FY 17-18'!K2</f>
        <v>7978</v>
      </c>
      <c r="L2" s="3">
        <f>'Circuit 11 Data FY 17-18'!L2+'Circuit 15 Data FY 17-18'!L2+'Circuit 16 Data FY 17-18'!L2+'Circuit 17 Data FY 17-18'!L2+'Circuit 19 Data FY 17-18'!L2</f>
        <v>7997</v>
      </c>
      <c r="M2" s="3">
        <f>'Circuit 11 Data FY 17-18'!M2+'Circuit 15 Data FY 17-18'!M2+'Circuit 16 Data FY 17-18'!M2+'Circuit 17 Data FY 17-18'!M2+'Circuit 19 Data FY 17-18'!M2</f>
        <v>7874</v>
      </c>
    </row>
    <row r="3" spans="1:13" x14ac:dyDescent="0.25">
      <c r="A3" s="2" t="s">
        <v>0</v>
      </c>
      <c r="B3" s="3">
        <f>'Circuit 11 Data FY 17-18'!B3+'Circuit 15 Data FY 17-18'!B3+'Circuit 16 Data FY 17-18'!B3+'Circuit 17 Data FY 17-18'!B3+'Circuit 19 Data FY 17-18'!B3</f>
        <v>6962</v>
      </c>
      <c r="C3" s="3">
        <f>'Circuit 11 Data FY 17-18'!C3+'Circuit 15 Data FY 17-18'!C3+'Circuit 16 Data FY 17-18'!C3+'Circuit 17 Data FY 17-18'!C3+'Circuit 19 Data FY 17-18'!C3</f>
        <v>7100</v>
      </c>
      <c r="D3" s="3">
        <f>'Circuit 11 Data FY 17-18'!D3+'Circuit 15 Data FY 17-18'!D3+'Circuit 16 Data FY 17-18'!D3+'Circuit 17 Data FY 17-18'!D3+'Circuit 19 Data FY 17-18'!D3</f>
        <v>7106</v>
      </c>
      <c r="E3" s="3">
        <f>'Circuit 11 Data FY 17-18'!E3+'Circuit 15 Data FY 17-18'!E3+'Circuit 16 Data FY 17-18'!E3+'Circuit 17 Data FY 17-18'!E3+'Circuit 19 Data FY 17-18'!E3</f>
        <v>7104</v>
      </c>
      <c r="F3" s="3">
        <f>'Circuit 11 Data FY 17-18'!F3+'Circuit 15 Data FY 17-18'!F3+'Circuit 16 Data FY 17-18'!F3+'Circuit 17 Data FY 17-18'!F3+'Circuit 19 Data FY 17-18'!F3</f>
        <v>7012</v>
      </c>
      <c r="G3" s="3">
        <f>'Circuit 11 Data FY 17-18'!G3+'Circuit 15 Data FY 17-18'!G3+'Circuit 16 Data FY 17-18'!G3+'Circuit 17 Data FY 17-18'!G3+'Circuit 19 Data FY 17-18'!G3</f>
        <v>7022</v>
      </c>
      <c r="H3" s="3">
        <f>'Circuit 11 Data FY 17-18'!H3+'Circuit 15 Data FY 17-18'!H3+'Circuit 16 Data FY 17-18'!H3+'Circuit 17 Data FY 17-18'!H3+'Circuit 19 Data FY 17-18'!H3</f>
        <v>6986</v>
      </c>
      <c r="I3" s="3">
        <f>'Circuit 11 Data FY 17-18'!I3+'Circuit 15 Data FY 17-18'!I3+'Circuit 16 Data FY 17-18'!I3+'Circuit 17 Data FY 17-18'!I3+'Circuit 19 Data FY 17-18'!I3</f>
        <v>7023</v>
      </c>
      <c r="J3" s="3">
        <f>'Circuit 11 Data FY 17-18'!J3+'Circuit 15 Data FY 17-18'!J3+'Circuit 16 Data FY 17-18'!J3+'Circuit 17 Data FY 17-18'!J3+'Circuit 19 Data FY 17-18'!J3</f>
        <v>7004</v>
      </c>
      <c r="K3" s="3">
        <f>'Circuit 11 Data FY 17-18'!K3+'Circuit 15 Data FY 17-18'!K3+'Circuit 16 Data FY 17-18'!K3+'Circuit 17 Data FY 17-18'!K3+'Circuit 19 Data FY 17-18'!K3</f>
        <v>7013</v>
      </c>
      <c r="L3" s="3">
        <f>'Circuit 11 Data FY 17-18'!L3+'Circuit 15 Data FY 17-18'!L3+'Circuit 16 Data FY 17-18'!L3+'Circuit 17 Data FY 17-18'!L3+'Circuit 19 Data FY 17-18'!L3</f>
        <v>7165</v>
      </c>
      <c r="M3" s="3">
        <f>'Circuit 11 Data FY 17-18'!M3+'Circuit 15 Data FY 17-18'!M3+'Circuit 16 Data FY 17-18'!M3+'Circuit 17 Data FY 17-18'!M3+'Circuit 19 Data FY 17-18'!M3</f>
        <v>7042</v>
      </c>
    </row>
    <row r="4" spans="1:13" x14ac:dyDescent="0.25">
      <c r="A4" s="2" t="s">
        <v>1</v>
      </c>
      <c r="B4" s="3">
        <f>'Circuit 11 Data FY 17-18'!B4+'Circuit 15 Data FY 17-18'!B4+'Circuit 16 Data FY 17-18'!B4+'Circuit 17 Data FY 17-18'!B4+'Circuit 19 Data FY 17-18'!B4</f>
        <v>3862</v>
      </c>
      <c r="C4" s="3">
        <f>'Circuit 11 Data FY 17-18'!C4+'Circuit 15 Data FY 17-18'!C4+'Circuit 16 Data FY 17-18'!C4+'Circuit 17 Data FY 17-18'!C4+'Circuit 19 Data FY 17-18'!C4</f>
        <v>4033</v>
      </c>
      <c r="D4" s="3">
        <f>'Circuit 11 Data FY 17-18'!D4+'Circuit 15 Data FY 17-18'!D4+'Circuit 16 Data FY 17-18'!D4+'Circuit 17 Data FY 17-18'!D4+'Circuit 19 Data FY 17-18'!D4</f>
        <v>3994</v>
      </c>
      <c r="E4" s="3">
        <f>'Circuit 11 Data FY 17-18'!E4+'Circuit 15 Data FY 17-18'!E4+'Circuit 16 Data FY 17-18'!E4+'Circuit 17 Data FY 17-18'!E4+'Circuit 19 Data FY 17-18'!E4</f>
        <v>4082</v>
      </c>
      <c r="F4" s="3">
        <f>'Circuit 11 Data FY 17-18'!F4+'Circuit 15 Data FY 17-18'!F4+'Circuit 16 Data FY 17-18'!F4+'Circuit 17 Data FY 17-18'!F4+'Circuit 19 Data FY 17-18'!F4</f>
        <v>4065</v>
      </c>
      <c r="G4" s="3">
        <f>'Circuit 11 Data FY 17-18'!G4+'Circuit 15 Data FY 17-18'!G4+'Circuit 16 Data FY 17-18'!G4+'Circuit 17 Data FY 17-18'!G4+'Circuit 19 Data FY 17-18'!G4</f>
        <v>3999</v>
      </c>
      <c r="H4" s="3">
        <f>'Circuit 11 Data FY 17-18'!H4+'Circuit 15 Data FY 17-18'!H4+'Circuit 16 Data FY 17-18'!H4+'Circuit 17 Data FY 17-18'!H4+'Circuit 19 Data FY 17-18'!H4</f>
        <v>4024</v>
      </c>
      <c r="I4" s="3">
        <f>'Circuit 11 Data FY 17-18'!I4+'Circuit 15 Data FY 17-18'!I4+'Circuit 16 Data FY 17-18'!I4+'Circuit 17 Data FY 17-18'!I4+'Circuit 19 Data FY 17-18'!I4</f>
        <v>4093</v>
      </c>
      <c r="J4" s="3">
        <f>'Circuit 11 Data FY 17-18'!J4+'Circuit 15 Data FY 17-18'!J4+'Circuit 16 Data FY 17-18'!J4+'Circuit 17 Data FY 17-18'!J4+'Circuit 19 Data FY 17-18'!J4</f>
        <v>4045</v>
      </c>
      <c r="K4" s="3">
        <f>'Circuit 11 Data FY 17-18'!K4+'Circuit 15 Data FY 17-18'!K4+'Circuit 16 Data FY 17-18'!K4+'Circuit 17 Data FY 17-18'!K4+'Circuit 19 Data FY 17-18'!K4</f>
        <v>4029</v>
      </c>
      <c r="L4" s="3">
        <f>'Circuit 11 Data FY 17-18'!L4+'Circuit 15 Data FY 17-18'!L4+'Circuit 16 Data FY 17-18'!L4+'Circuit 17 Data FY 17-18'!L4+'Circuit 19 Data FY 17-18'!L4</f>
        <v>4143</v>
      </c>
      <c r="M4" s="3">
        <f>'Circuit 11 Data FY 17-18'!M4+'Circuit 15 Data FY 17-18'!M4+'Circuit 16 Data FY 17-18'!M4+'Circuit 17 Data FY 17-18'!M4+'Circuit 19 Data FY 17-18'!M4</f>
        <v>4018</v>
      </c>
    </row>
    <row r="5" spans="1:13" x14ac:dyDescent="0.25">
      <c r="A5" s="2" t="s">
        <v>6</v>
      </c>
      <c r="B5" s="3">
        <f>'Circuit 11 Data FY 17-18'!B5+'Circuit 15 Data FY 17-18'!B5+'Circuit 16 Data FY 17-18'!B5+'Circuit 17 Data FY 17-18'!B5+'Circuit 19 Data FY 17-18'!B5</f>
        <v>3051</v>
      </c>
      <c r="C5" s="3">
        <f>'Circuit 11 Data FY 17-18'!C5+'Circuit 15 Data FY 17-18'!C5+'Circuit 16 Data FY 17-18'!C5+'Circuit 17 Data FY 17-18'!C5+'Circuit 19 Data FY 17-18'!C5</f>
        <v>3027</v>
      </c>
      <c r="D5" s="3">
        <f>'Circuit 11 Data FY 17-18'!D5+'Circuit 15 Data FY 17-18'!D5+'Circuit 16 Data FY 17-18'!D5+'Circuit 17 Data FY 17-18'!D5+'Circuit 19 Data FY 17-18'!D5</f>
        <v>3077</v>
      </c>
      <c r="E5" s="3">
        <f>'Circuit 11 Data FY 17-18'!E5+'Circuit 15 Data FY 17-18'!E5+'Circuit 16 Data FY 17-18'!E5+'Circuit 17 Data FY 17-18'!E5+'Circuit 19 Data FY 17-18'!E5</f>
        <v>2997</v>
      </c>
      <c r="F5" s="3">
        <f>'Circuit 11 Data FY 17-18'!F5+'Circuit 15 Data FY 17-18'!F5+'Circuit 16 Data FY 17-18'!F5+'Circuit 17 Data FY 17-18'!F5+'Circuit 19 Data FY 17-18'!F5</f>
        <v>2912</v>
      </c>
      <c r="G5" s="3">
        <f>'Circuit 11 Data FY 17-18'!G5+'Circuit 15 Data FY 17-18'!G5+'Circuit 16 Data FY 17-18'!G5+'Circuit 17 Data FY 17-18'!G5+'Circuit 19 Data FY 17-18'!G5</f>
        <v>2972</v>
      </c>
      <c r="H5" s="3">
        <f>'Circuit 11 Data FY 17-18'!H5+'Circuit 15 Data FY 17-18'!H5+'Circuit 16 Data FY 17-18'!H5+'Circuit 17 Data FY 17-18'!H5+'Circuit 19 Data FY 17-18'!H5</f>
        <v>2911</v>
      </c>
      <c r="I5" s="3">
        <f>'Circuit 11 Data FY 17-18'!I5+'Circuit 15 Data FY 17-18'!I5+'Circuit 16 Data FY 17-18'!I5+'Circuit 17 Data FY 17-18'!I5+'Circuit 19 Data FY 17-18'!I5</f>
        <v>2915</v>
      </c>
      <c r="J5" s="3">
        <f>'Circuit 11 Data FY 17-18'!J5+'Circuit 15 Data FY 17-18'!J5+'Circuit 16 Data FY 17-18'!J5+'Circuit 17 Data FY 17-18'!J5+'Circuit 19 Data FY 17-18'!J5</f>
        <v>2939</v>
      </c>
      <c r="K5" s="3">
        <f>'Circuit 11 Data FY 17-18'!K5+'Circuit 15 Data FY 17-18'!K5+'Circuit 16 Data FY 17-18'!K5+'Circuit 17 Data FY 17-18'!K5+'Circuit 19 Data FY 17-18'!K5</f>
        <v>2948</v>
      </c>
      <c r="L5" s="3">
        <f>'Circuit 11 Data FY 17-18'!L5+'Circuit 15 Data FY 17-18'!L5+'Circuit 16 Data FY 17-18'!L5+'Circuit 17 Data FY 17-18'!L5+'Circuit 19 Data FY 17-18'!L5</f>
        <v>2991</v>
      </c>
      <c r="M5" s="3">
        <f>'Circuit 11 Data FY 17-18'!M5+'Circuit 15 Data FY 17-18'!M5+'Circuit 16 Data FY 17-18'!M5+'Circuit 17 Data FY 17-18'!M5+'Circuit 19 Data FY 17-18'!M5</f>
        <v>2988</v>
      </c>
    </row>
    <row r="6" spans="1:13" x14ac:dyDescent="0.25">
      <c r="A6" s="2" t="s">
        <v>7</v>
      </c>
      <c r="B6" s="3">
        <f>'Circuit 11 Data FY 17-18'!B6+'Circuit 15 Data FY 17-18'!B6+'Circuit 16 Data FY 17-18'!B6+'Circuit 17 Data FY 17-18'!B6+'Circuit 19 Data FY 17-18'!B6</f>
        <v>49</v>
      </c>
      <c r="C6" s="3">
        <f>'Circuit 11 Data FY 17-18'!C6+'Circuit 15 Data FY 17-18'!C6+'Circuit 16 Data FY 17-18'!C6+'Circuit 17 Data FY 17-18'!C6+'Circuit 19 Data FY 17-18'!C6</f>
        <v>40</v>
      </c>
      <c r="D6" s="3">
        <f>'Circuit 11 Data FY 17-18'!D6+'Circuit 15 Data FY 17-18'!D6+'Circuit 16 Data FY 17-18'!D6+'Circuit 17 Data FY 17-18'!D6+'Circuit 19 Data FY 17-18'!D6</f>
        <v>35</v>
      </c>
      <c r="E6" s="3">
        <f>'Circuit 11 Data FY 17-18'!E6+'Circuit 15 Data FY 17-18'!E6+'Circuit 16 Data FY 17-18'!E6+'Circuit 17 Data FY 17-18'!E6+'Circuit 19 Data FY 17-18'!E6</f>
        <v>25</v>
      </c>
      <c r="F6" s="3">
        <f>'Circuit 11 Data FY 17-18'!F6+'Circuit 15 Data FY 17-18'!F6+'Circuit 16 Data FY 17-18'!F6+'Circuit 17 Data FY 17-18'!F6+'Circuit 19 Data FY 17-18'!F6</f>
        <v>35</v>
      </c>
      <c r="G6" s="3">
        <f>'Circuit 11 Data FY 17-18'!G6+'Circuit 15 Data FY 17-18'!G6+'Circuit 16 Data FY 17-18'!G6+'Circuit 17 Data FY 17-18'!G6+'Circuit 19 Data FY 17-18'!G6</f>
        <v>51</v>
      </c>
      <c r="H6" s="3">
        <f>'Circuit 11 Data FY 17-18'!H6+'Circuit 15 Data FY 17-18'!H6+'Circuit 16 Data FY 17-18'!H6+'Circuit 17 Data FY 17-18'!H6+'Circuit 19 Data FY 17-18'!H6</f>
        <v>51</v>
      </c>
      <c r="I6" s="3">
        <f>'Circuit 11 Data FY 17-18'!I6+'Circuit 15 Data FY 17-18'!I6+'Circuit 16 Data FY 17-18'!I6+'Circuit 17 Data FY 17-18'!I6+'Circuit 19 Data FY 17-18'!I6</f>
        <v>15</v>
      </c>
      <c r="J6" s="3">
        <f>'Circuit 11 Data FY 17-18'!J6+'Circuit 15 Data FY 17-18'!J6+'Circuit 16 Data FY 17-18'!J6+'Circuit 17 Data FY 17-18'!J6+'Circuit 19 Data FY 17-18'!J6</f>
        <v>20</v>
      </c>
      <c r="K6" s="3">
        <f>'Circuit 11 Data FY 17-18'!K6+'Circuit 15 Data FY 17-18'!K6+'Circuit 16 Data FY 17-18'!K6+'Circuit 17 Data FY 17-18'!K6+'Circuit 19 Data FY 17-18'!K6</f>
        <v>36</v>
      </c>
      <c r="L6" s="3">
        <f>'Circuit 11 Data FY 17-18'!L6+'Circuit 15 Data FY 17-18'!L6+'Circuit 16 Data FY 17-18'!L6+'Circuit 17 Data FY 17-18'!L6+'Circuit 19 Data FY 17-18'!L6</f>
        <v>31</v>
      </c>
      <c r="M6" s="3">
        <f>'Circuit 11 Data FY 17-18'!M6+'Circuit 15 Data FY 17-18'!M6+'Circuit 16 Data FY 17-18'!M6+'Circuit 17 Data FY 17-18'!M6+'Circuit 19 Data FY 17-18'!M6</f>
        <v>36</v>
      </c>
    </row>
    <row r="7" spans="1:13" x14ac:dyDescent="0.25">
      <c r="A7" s="2"/>
    </row>
    <row r="8" spans="1:13" x14ac:dyDescent="0.25">
      <c r="A8" s="2"/>
      <c r="B8" s="1">
        <v>42917</v>
      </c>
      <c r="C8" s="1">
        <v>42948</v>
      </c>
      <c r="D8" s="1">
        <v>42979</v>
      </c>
      <c r="E8" s="1">
        <v>43009</v>
      </c>
      <c r="F8" s="1">
        <v>43040</v>
      </c>
      <c r="G8" s="1">
        <v>43070</v>
      </c>
      <c r="H8" s="1">
        <v>43101</v>
      </c>
      <c r="I8" s="1">
        <v>43132</v>
      </c>
      <c r="J8" s="1">
        <v>43160</v>
      </c>
      <c r="K8" s="1">
        <v>43191</v>
      </c>
      <c r="L8" s="1">
        <v>43221</v>
      </c>
      <c r="M8" s="1">
        <v>43252</v>
      </c>
    </row>
    <row r="9" spans="1:13" x14ac:dyDescent="0.25">
      <c r="A9" s="2" t="s">
        <v>2</v>
      </c>
      <c r="B9" s="3">
        <f>'Circuit 11 Data FY 17-18'!B9+'Circuit 15 Data FY 17-18'!B9+'Circuit 16 Data FY 17-18'!B9+'Circuit 17 Data FY 17-18'!B9+'Circuit 19 Data FY 17-18'!B9</f>
        <v>2724</v>
      </c>
      <c r="C9" s="3">
        <f>'Circuit 11 Data FY 17-18'!C9+'Circuit 15 Data FY 17-18'!C9+'Circuit 16 Data FY 17-18'!C9+'Circuit 17 Data FY 17-18'!C9+'Circuit 19 Data FY 17-18'!C9</f>
        <v>2741</v>
      </c>
      <c r="D9" s="3">
        <f>'Circuit 11 Data FY 17-18'!D9+'Circuit 15 Data FY 17-18'!D9+'Circuit 16 Data FY 17-18'!D9+'Circuit 17 Data FY 17-18'!D9+'Circuit 19 Data FY 17-18'!D9</f>
        <v>2716</v>
      </c>
      <c r="E9" s="3">
        <f>'Circuit 11 Data FY 17-18'!E9+'Circuit 15 Data FY 17-18'!E9+'Circuit 16 Data FY 17-18'!E9+'Circuit 17 Data FY 17-18'!E9+'Circuit 19 Data FY 17-18'!E9</f>
        <v>2777</v>
      </c>
      <c r="F9" s="3">
        <f>'Circuit 11 Data FY 17-18'!F9+'Circuit 15 Data FY 17-18'!F9+'Circuit 16 Data FY 17-18'!F9+'Circuit 17 Data FY 17-18'!F9+'Circuit 19 Data FY 17-18'!F9</f>
        <v>2755</v>
      </c>
      <c r="G9" s="3">
        <f>'Circuit 11 Data FY 17-18'!G9+'Circuit 15 Data FY 17-18'!G9+'Circuit 16 Data FY 17-18'!G9+'Circuit 17 Data FY 17-18'!G9+'Circuit 19 Data FY 17-18'!G9</f>
        <v>2765</v>
      </c>
      <c r="H9" s="3">
        <f>'Circuit 11 Data FY 17-18'!H9+'Circuit 15 Data FY 17-18'!H9+'Circuit 16 Data FY 17-18'!H9+'Circuit 17 Data FY 17-18'!H9+'Circuit 19 Data FY 17-18'!H9</f>
        <v>2784</v>
      </c>
      <c r="I9" s="3">
        <f>'Circuit 11 Data FY 17-18'!I9+'Circuit 15 Data FY 17-18'!I9+'Circuit 16 Data FY 17-18'!I9+'Circuit 17 Data FY 17-18'!I9+'Circuit 19 Data FY 17-18'!I9</f>
        <v>2781</v>
      </c>
      <c r="J9" s="3">
        <f>'Circuit 11 Data FY 17-18'!J9+'Circuit 15 Data FY 17-18'!J9+'Circuit 16 Data FY 17-18'!J9+'Circuit 17 Data FY 17-18'!J9+'Circuit 19 Data FY 17-18'!J9</f>
        <v>2778</v>
      </c>
      <c r="K9" s="3">
        <f>'Circuit 11 Data FY 17-18'!K9+'Circuit 15 Data FY 17-18'!K9+'Circuit 16 Data FY 17-18'!K9+'Circuit 17 Data FY 17-18'!K9+'Circuit 19 Data FY 17-18'!K9</f>
        <v>2780</v>
      </c>
      <c r="L9" s="3">
        <f>'Circuit 11 Data FY 17-18'!L9+'Circuit 15 Data FY 17-18'!L9+'Circuit 16 Data FY 17-18'!L9+'Circuit 17 Data FY 17-18'!L9+'Circuit 19 Data FY 17-18'!L9</f>
        <v>2792</v>
      </c>
      <c r="M9" s="3">
        <f>'Circuit 11 Data FY 17-18'!M9+'Circuit 15 Data FY 17-18'!M9+'Circuit 16 Data FY 17-18'!M9+'Circuit 17 Data FY 17-18'!M9+'Circuit 19 Data FY 17-18'!M9</f>
        <v>2769</v>
      </c>
    </row>
    <row r="10" spans="1:13" x14ac:dyDescent="0.25">
      <c r="A10" s="2" t="s">
        <v>58</v>
      </c>
      <c r="B10" s="3">
        <f>'Circuit 11 Data FY 17-18'!B10+'Circuit 15 Data FY 17-18'!B10+'Circuit 16 Data FY 17-18'!B10+'Circuit 17 Data FY 17-18'!B10+'Circuit 19 Data FY 17-18'!B10</f>
        <v>2539</v>
      </c>
      <c r="C10" s="3">
        <f>'Circuit 11 Data FY 17-18'!C10+'Circuit 15 Data FY 17-18'!C10+'Circuit 16 Data FY 17-18'!C10+'Circuit 17 Data FY 17-18'!C10+'Circuit 19 Data FY 17-18'!C10</f>
        <v>2554</v>
      </c>
      <c r="D10" s="3">
        <f>'Circuit 11 Data FY 17-18'!D10+'Circuit 15 Data FY 17-18'!D10+'Circuit 16 Data FY 17-18'!D10+'Circuit 17 Data FY 17-18'!D10+'Circuit 19 Data FY 17-18'!D10</f>
        <v>2548</v>
      </c>
      <c r="E10" s="3">
        <f>'Circuit 11 Data FY 17-18'!E10+'Circuit 15 Data FY 17-18'!E10+'Circuit 16 Data FY 17-18'!E10+'Circuit 17 Data FY 17-18'!E10+'Circuit 19 Data FY 17-18'!E10</f>
        <v>2611</v>
      </c>
      <c r="F10" s="3">
        <f>'Circuit 11 Data FY 17-18'!F10+'Circuit 15 Data FY 17-18'!F10+'Circuit 16 Data FY 17-18'!F10+'Circuit 17 Data FY 17-18'!F10+'Circuit 19 Data FY 17-18'!F10</f>
        <v>2607</v>
      </c>
      <c r="G10" s="3">
        <f>'Circuit 11 Data FY 17-18'!G10+'Circuit 15 Data FY 17-18'!G10+'Circuit 16 Data FY 17-18'!G10+'Circuit 17 Data FY 17-18'!G10+'Circuit 19 Data FY 17-18'!G10</f>
        <v>2616</v>
      </c>
      <c r="H10" s="3">
        <f>'Circuit 11 Data FY 17-18'!H10+'Circuit 15 Data FY 17-18'!H10+'Circuit 16 Data FY 17-18'!H10+'Circuit 17 Data FY 17-18'!H10+'Circuit 19 Data FY 17-18'!H10</f>
        <v>2634</v>
      </c>
      <c r="I10" s="3">
        <f>'Circuit 11 Data FY 17-18'!I10+'Circuit 15 Data FY 17-18'!I10+'Circuit 16 Data FY 17-18'!I10+'Circuit 17 Data FY 17-18'!I10+'Circuit 19 Data FY 17-18'!I10</f>
        <v>2633</v>
      </c>
      <c r="J10" s="3">
        <f>'Circuit 11 Data FY 17-18'!J10+'Circuit 15 Data FY 17-18'!J10+'Circuit 16 Data FY 17-18'!J10+'Circuit 17 Data FY 17-18'!J10+'Circuit 19 Data FY 17-18'!J10</f>
        <v>2634</v>
      </c>
      <c r="K10" s="3">
        <f>'Circuit 11 Data FY 17-18'!K10+'Circuit 15 Data FY 17-18'!K10+'Circuit 16 Data FY 17-18'!K10+'Circuit 17 Data FY 17-18'!K10+'Circuit 19 Data FY 17-18'!K10</f>
        <v>2640</v>
      </c>
      <c r="L10" s="3">
        <f>'Circuit 11 Data FY 17-18'!L10+'Circuit 15 Data FY 17-18'!L10+'Circuit 16 Data FY 17-18'!L10+'Circuit 17 Data FY 17-18'!L10+'Circuit 19 Data FY 17-18'!L10</f>
        <v>2654</v>
      </c>
      <c r="M10" s="3">
        <f>'Circuit 11 Data FY 17-18'!M10+'Circuit 15 Data FY 17-18'!M10+'Circuit 16 Data FY 17-18'!M10+'Circuit 17 Data FY 17-18'!M10+'Circuit 19 Data FY 17-18'!M10</f>
        <v>2640</v>
      </c>
    </row>
    <row r="11" spans="1:13" x14ac:dyDescent="0.25">
      <c r="A11" s="2" t="s">
        <v>59</v>
      </c>
      <c r="B11" s="3">
        <f>'Circuit 11 Data FY 17-18'!B11+'Circuit 15 Data FY 17-18'!B11+'Circuit 16 Data FY 17-18'!B11+'Circuit 17 Data FY 17-18'!B11+'Circuit 19 Data FY 17-18'!B11</f>
        <v>1764</v>
      </c>
      <c r="C11" s="3">
        <f>'Circuit 11 Data FY 17-18'!C11+'Circuit 15 Data FY 17-18'!C11+'Circuit 16 Data FY 17-18'!C11+'Circuit 17 Data FY 17-18'!C11+'Circuit 19 Data FY 17-18'!C11</f>
        <v>1804</v>
      </c>
      <c r="D11" s="3">
        <f>'Circuit 11 Data FY 17-18'!D11+'Circuit 15 Data FY 17-18'!D11+'Circuit 16 Data FY 17-18'!D11+'Circuit 17 Data FY 17-18'!D11+'Circuit 19 Data FY 17-18'!D11</f>
        <v>1780</v>
      </c>
      <c r="E11" s="3">
        <f>'Circuit 11 Data FY 17-18'!E11+'Circuit 15 Data FY 17-18'!E11+'Circuit 16 Data FY 17-18'!E11+'Circuit 17 Data FY 17-18'!E11+'Circuit 19 Data FY 17-18'!E11</f>
        <v>1812</v>
      </c>
      <c r="F11" s="3">
        <f>'Circuit 11 Data FY 17-18'!F11+'Circuit 15 Data FY 17-18'!F11+'Circuit 16 Data FY 17-18'!F11+'Circuit 17 Data FY 17-18'!F11+'Circuit 19 Data FY 17-18'!F11</f>
        <v>1828</v>
      </c>
      <c r="G11" s="3">
        <f>'Circuit 11 Data FY 17-18'!G11+'Circuit 15 Data FY 17-18'!G11+'Circuit 16 Data FY 17-18'!G11+'Circuit 17 Data FY 17-18'!G11+'Circuit 19 Data FY 17-18'!G11</f>
        <v>1813</v>
      </c>
      <c r="H11" s="3">
        <f>'Circuit 11 Data FY 17-18'!H11+'Circuit 15 Data FY 17-18'!H11+'Circuit 16 Data FY 17-18'!H11+'Circuit 17 Data FY 17-18'!H11+'Circuit 19 Data FY 17-18'!H11</f>
        <v>1817</v>
      </c>
      <c r="I11" s="3">
        <f>'Circuit 11 Data FY 17-18'!I11+'Circuit 15 Data FY 17-18'!I11+'Circuit 16 Data FY 17-18'!I11+'Circuit 17 Data FY 17-18'!I11+'Circuit 19 Data FY 17-18'!I11</f>
        <v>1825</v>
      </c>
      <c r="J11" s="3">
        <f>'Circuit 11 Data FY 17-18'!J11+'Circuit 15 Data FY 17-18'!J11+'Circuit 16 Data FY 17-18'!J11+'Circuit 17 Data FY 17-18'!J11+'Circuit 19 Data FY 17-18'!J11</f>
        <v>1839</v>
      </c>
      <c r="K11" s="3">
        <f>'Circuit 11 Data FY 17-18'!K11+'Circuit 15 Data FY 17-18'!K11+'Circuit 16 Data FY 17-18'!K11+'Circuit 17 Data FY 17-18'!K11+'Circuit 19 Data FY 17-18'!K11</f>
        <v>1835</v>
      </c>
      <c r="L11" s="3">
        <f>'Circuit 11 Data FY 17-18'!L11+'Circuit 15 Data FY 17-18'!L11+'Circuit 16 Data FY 17-18'!L11+'Circuit 17 Data FY 17-18'!L11+'Circuit 19 Data FY 17-18'!L11</f>
        <v>1862</v>
      </c>
      <c r="M11" s="3">
        <f>'Circuit 11 Data FY 17-18'!M11+'Circuit 15 Data FY 17-18'!M11+'Circuit 16 Data FY 17-18'!M11+'Circuit 17 Data FY 17-18'!M11+'Circuit 19 Data FY 17-18'!M11</f>
        <v>1842</v>
      </c>
    </row>
    <row r="12" spans="1:13" x14ac:dyDescent="0.25">
      <c r="A12" s="2" t="s">
        <v>60</v>
      </c>
      <c r="B12" s="3">
        <f>'Circuit 11 Data FY 17-18'!B12+'Circuit 15 Data FY 17-18'!B12+'Circuit 16 Data FY 17-18'!B12+'Circuit 17 Data FY 17-18'!B12+'Circuit 19 Data FY 17-18'!B12</f>
        <v>775</v>
      </c>
      <c r="C12" s="3">
        <f>'Circuit 11 Data FY 17-18'!C12+'Circuit 15 Data FY 17-18'!C12+'Circuit 16 Data FY 17-18'!C12+'Circuit 17 Data FY 17-18'!C12+'Circuit 19 Data FY 17-18'!C12</f>
        <v>750</v>
      </c>
      <c r="D12" s="3">
        <f>'Circuit 11 Data FY 17-18'!D12+'Circuit 15 Data FY 17-18'!D12+'Circuit 16 Data FY 17-18'!D12+'Circuit 17 Data FY 17-18'!D12+'Circuit 19 Data FY 17-18'!D12</f>
        <v>768</v>
      </c>
      <c r="E12" s="3">
        <f>'Circuit 11 Data FY 17-18'!E12+'Circuit 15 Data FY 17-18'!E12+'Circuit 16 Data FY 17-18'!E12+'Circuit 17 Data FY 17-18'!E12+'Circuit 19 Data FY 17-18'!E12</f>
        <v>799</v>
      </c>
      <c r="F12" s="3">
        <f>'Circuit 11 Data FY 17-18'!F12+'Circuit 15 Data FY 17-18'!F12+'Circuit 16 Data FY 17-18'!F12+'Circuit 17 Data FY 17-18'!F12+'Circuit 19 Data FY 17-18'!F12</f>
        <v>779</v>
      </c>
      <c r="G12" s="3">
        <f>'Circuit 11 Data FY 17-18'!G12+'Circuit 15 Data FY 17-18'!G12+'Circuit 16 Data FY 17-18'!G12+'Circuit 17 Data FY 17-18'!G12+'Circuit 19 Data FY 17-18'!G12</f>
        <v>803</v>
      </c>
      <c r="H12" s="3">
        <f>'Circuit 11 Data FY 17-18'!H12+'Circuit 15 Data FY 17-18'!H12+'Circuit 16 Data FY 17-18'!H12+'Circuit 17 Data FY 17-18'!H12+'Circuit 19 Data FY 17-18'!H12</f>
        <v>817</v>
      </c>
      <c r="I12" s="3">
        <f>'Circuit 11 Data FY 17-18'!I12+'Circuit 15 Data FY 17-18'!I12+'Circuit 16 Data FY 17-18'!I12+'Circuit 17 Data FY 17-18'!I12+'Circuit 19 Data FY 17-18'!I12</f>
        <v>808</v>
      </c>
      <c r="J12" s="3">
        <f>'Circuit 11 Data FY 17-18'!J12+'Circuit 15 Data FY 17-18'!J12+'Circuit 16 Data FY 17-18'!J12+'Circuit 17 Data FY 17-18'!J12+'Circuit 19 Data FY 17-18'!J12</f>
        <v>795</v>
      </c>
      <c r="K12" s="3">
        <f>'Circuit 11 Data FY 17-18'!K12+'Circuit 15 Data FY 17-18'!K12+'Circuit 16 Data FY 17-18'!K12+'Circuit 17 Data FY 17-18'!K12+'Circuit 19 Data FY 17-18'!K12</f>
        <v>805</v>
      </c>
      <c r="L12" s="3">
        <f>'Circuit 11 Data FY 17-18'!L12+'Circuit 15 Data FY 17-18'!L12+'Circuit 16 Data FY 17-18'!L12+'Circuit 17 Data FY 17-18'!L12+'Circuit 19 Data FY 17-18'!L12</f>
        <v>792</v>
      </c>
      <c r="M12" s="3">
        <f>'Circuit 11 Data FY 17-18'!M12+'Circuit 15 Data FY 17-18'!M12+'Circuit 16 Data FY 17-18'!M12+'Circuit 17 Data FY 17-18'!M12+'Circuit 19 Data FY 17-18'!M12</f>
        <v>798</v>
      </c>
    </row>
    <row r="13" spans="1:13" x14ac:dyDescent="0.25">
      <c r="A13" s="2" t="s">
        <v>61</v>
      </c>
      <c r="B13" s="3">
        <f>'Circuit 11 Data FY 17-18'!B13+'Circuit 15 Data FY 17-18'!B13+'Circuit 16 Data FY 17-18'!B13+'Circuit 17 Data FY 17-18'!B13+'Circuit 19 Data FY 17-18'!B13</f>
        <v>286</v>
      </c>
      <c r="C13" s="3">
        <f>'Circuit 11 Data FY 17-18'!C13+'Circuit 15 Data FY 17-18'!C13+'Circuit 16 Data FY 17-18'!C13+'Circuit 17 Data FY 17-18'!C13+'Circuit 19 Data FY 17-18'!C13</f>
        <v>321</v>
      </c>
      <c r="D13" s="3">
        <f>'Circuit 11 Data FY 17-18'!D13+'Circuit 15 Data FY 17-18'!D13+'Circuit 16 Data FY 17-18'!D13+'Circuit 17 Data FY 17-18'!D13+'Circuit 19 Data FY 17-18'!D13</f>
        <v>349</v>
      </c>
      <c r="E13" s="3">
        <f>'Circuit 11 Data FY 17-18'!E13+'Circuit 15 Data FY 17-18'!E13+'Circuit 16 Data FY 17-18'!E13+'Circuit 17 Data FY 17-18'!E13+'Circuit 19 Data FY 17-18'!E13</f>
        <v>361</v>
      </c>
      <c r="F13" s="3">
        <f>'Circuit 11 Data FY 17-18'!F13+'Circuit 15 Data FY 17-18'!F13+'Circuit 16 Data FY 17-18'!F13+'Circuit 17 Data FY 17-18'!F13+'Circuit 19 Data FY 17-18'!F13</f>
        <v>386</v>
      </c>
      <c r="G13" s="3">
        <f>'Circuit 11 Data FY 17-18'!G13+'Circuit 15 Data FY 17-18'!G13+'Circuit 16 Data FY 17-18'!G13+'Circuit 17 Data FY 17-18'!G13+'Circuit 19 Data FY 17-18'!G13</f>
        <v>411</v>
      </c>
      <c r="H13" s="3">
        <f>'Circuit 11 Data FY 17-18'!H13+'Circuit 15 Data FY 17-18'!H13+'Circuit 16 Data FY 17-18'!H13+'Circuit 17 Data FY 17-18'!H13+'Circuit 19 Data FY 17-18'!H13</f>
        <v>405</v>
      </c>
      <c r="I13" s="3">
        <f>'Circuit 11 Data FY 17-18'!I13+'Circuit 15 Data FY 17-18'!I13+'Circuit 16 Data FY 17-18'!I13+'Circuit 17 Data FY 17-18'!I13+'Circuit 19 Data FY 17-18'!I13</f>
        <v>392</v>
      </c>
      <c r="J13" s="3">
        <f>'Circuit 11 Data FY 17-18'!J13+'Circuit 15 Data FY 17-18'!J13+'Circuit 16 Data FY 17-18'!J13+'Circuit 17 Data FY 17-18'!J13+'Circuit 19 Data FY 17-18'!J13</f>
        <v>370</v>
      </c>
      <c r="K13" s="3">
        <f>'Circuit 11 Data FY 17-18'!K13+'Circuit 15 Data FY 17-18'!K13+'Circuit 16 Data FY 17-18'!K13+'Circuit 17 Data FY 17-18'!K13+'Circuit 19 Data FY 17-18'!K13</f>
        <v>385</v>
      </c>
      <c r="L13" s="3">
        <f>'Circuit 11 Data FY 17-18'!L13+'Circuit 15 Data FY 17-18'!L13+'Circuit 16 Data FY 17-18'!L13+'Circuit 17 Data FY 17-18'!L13+'Circuit 19 Data FY 17-18'!L13</f>
        <v>386</v>
      </c>
      <c r="M13" s="3">
        <f>'Circuit 11 Data FY 17-18'!M13+'Circuit 15 Data FY 17-18'!M13+'Circuit 16 Data FY 17-18'!M13+'Circuit 17 Data FY 17-18'!M13+'Circuit 19 Data FY 17-18'!M13</f>
        <v>387</v>
      </c>
    </row>
    <row r="14" spans="1:13" x14ac:dyDescent="0.25">
      <c r="A14" s="2" t="s">
        <v>3</v>
      </c>
      <c r="B14" s="3">
        <f>'Circuit 11 Data FY 17-18'!B14+'Circuit 15 Data FY 17-18'!B14+'Circuit 16 Data FY 17-18'!B14+'Circuit 17 Data FY 17-18'!B14+'Circuit 19 Data FY 17-18'!B14</f>
        <v>185</v>
      </c>
      <c r="C14" s="3">
        <f>'Circuit 11 Data FY 17-18'!C14+'Circuit 15 Data FY 17-18'!C14+'Circuit 16 Data FY 17-18'!C14+'Circuit 17 Data FY 17-18'!C14+'Circuit 19 Data FY 17-18'!C14</f>
        <v>187</v>
      </c>
      <c r="D14" s="3">
        <f>'Circuit 11 Data FY 17-18'!D14+'Circuit 15 Data FY 17-18'!D14+'Circuit 16 Data FY 17-18'!D14+'Circuit 17 Data FY 17-18'!D14+'Circuit 19 Data FY 17-18'!D14</f>
        <v>168</v>
      </c>
      <c r="E14" s="3">
        <f>'Circuit 11 Data FY 17-18'!E14+'Circuit 15 Data FY 17-18'!E14+'Circuit 16 Data FY 17-18'!E14+'Circuit 17 Data FY 17-18'!E14+'Circuit 19 Data FY 17-18'!E14</f>
        <v>166</v>
      </c>
      <c r="F14" s="3">
        <f>'Circuit 11 Data FY 17-18'!F14+'Circuit 15 Data FY 17-18'!F14+'Circuit 16 Data FY 17-18'!F14+'Circuit 17 Data FY 17-18'!F14+'Circuit 19 Data FY 17-18'!F14</f>
        <v>148</v>
      </c>
      <c r="G14" s="3">
        <f>'Circuit 11 Data FY 17-18'!G14+'Circuit 15 Data FY 17-18'!G14+'Circuit 16 Data FY 17-18'!G14+'Circuit 17 Data FY 17-18'!G14+'Circuit 19 Data FY 17-18'!G14</f>
        <v>149</v>
      </c>
      <c r="H14" s="3">
        <f>'Circuit 11 Data FY 17-18'!H14+'Circuit 15 Data FY 17-18'!H14+'Circuit 16 Data FY 17-18'!H14+'Circuit 17 Data FY 17-18'!H14+'Circuit 19 Data FY 17-18'!H14</f>
        <v>150</v>
      </c>
      <c r="I14" s="3">
        <f>'Circuit 11 Data FY 17-18'!I14+'Circuit 15 Data FY 17-18'!I14+'Circuit 16 Data FY 17-18'!I14+'Circuit 17 Data FY 17-18'!I14+'Circuit 19 Data FY 17-18'!I14</f>
        <v>148</v>
      </c>
      <c r="J14" s="3">
        <f>'Circuit 11 Data FY 17-18'!J14+'Circuit 15 Data FY 17-18'!J14+'Circuit 16 Data FY 17-18'!J14+'Circuit 17 Data FY 17-18'!J14+'Circuit 19 Data FY 17-18'!J14</f>
        <v>144</v>
      </c>
      <c r="K14" s="3">
        <f>'Circuit 11 Data FY 17-18'!K14+'Circuit 15 Data FY 17-18'!K14+'Circuit 16 Data FY 17-18'!K14+'Circuit 17 Data FY 17-18'!K14+'Circuit 19 Data FY 17-18'!K14</f>
        <v>140</v>
      </c>
      <c r="L14" s="3">
        <f>'Circuit 11 Data FY 17-18'!L14+'Circuit 15 Data FY 17-18'!L14+'Circuit 16 Data FY 17-18'!L14+'Circuit 17 Data FY 17-18'!L14+'Circuit 19 Data FY 17-18'!L14</f>
        <v>138</v>
      </c>
      <c r="M14" s="3">
        <f>'Circuit 11 Data FY 17-18'!M14+'Circuit 15 Data FY 17-18'!M14+'Circuit 16 Data FY 17-18'!M14+'Circuit 17 Data FY 17-18'!M14+'Circuit 19 Data FY 17-18'!M14</f>
        <v>129</v>
      </c>
    </row>
    <row r="15" spans="1:13" x14ac:dyDescent="0.25">
      <c r="A15" s="2"/>
    </row>
    <row r="16" spans="1:13" x14ac:dyDescent="0.25">
      <c r="A16" s="2"/>
      <c r="B16" s="1">
        <v>42917</v>
      </c>
      <c r="C16" s="1">
        <v>42948</v>
      </c>
      <c r="D16" s="1">
        <v>42979</v>
      </c>
      <c r="E16" s="1">
        <v>43009</v>
      </c>
      <c r="F16" s="1">
        <v>43040</v>
      </c>
      <c r="G16" s="1">
        <v>43070</v>
      </c>
      <c r="H16" s="1">
        <v>43101</v>
      </c>
      <c r="I16" s="1">
        <v>43132</v>
      </c>
      <c r="J16" s="1">
        <v>43160</v>
      </c>
      <c r="K16" s="1">
        <v>43191</v>
      </c>
      <c r="L16" s="1">
        <v>43221</v>
      </c>
      <c r="M16" s="1">
        <v>43252</v>
      </c>
    </row>
    <row r="17" spans="1:13" x14ac:dyDescent="0.25">
      <c r="A17" s="2" t="s">
        <v>4</v>
      </c>
      <c r="B17" s="3">
        <f>'Circuit 11 Data FY 17-18'!B17+'Circuit 15 Data FY 17-18'!B17+'Circuit 16 Data FY 17-18'!B17+'Circuit 17 Data FY 17-18'!B17+'Circuit 19 Data FY 17-18'!B17</f>
        <v>73</v>
      </c>
      <c r="C17" s="3">
        <f>'Circuit 11 Data FY 17-18'!C17+'Circuit 15 Data FY 17-18'!C17+'Circuit 16 Data FY 17-18'!C17+'Circuit 17 Data FY 17-18'!C17+'Circuit 19 Data FY 17-18'!C17</f>
        <v>51</v>
      </c>
      <c r="D17" s="3">
        <f>'Circuit 11 Data FY 17-18'!D17+'Circuit 15 Data FY 17-18'!D17+'Circuit 16 Data FY 17-18'!D17+'Circuit 17 Data FY 17-18'!D17+'Circuit 19 Data FY 17-18'!D17</f>
        <v>23</v>
      </c>
      <c r="E17" s="3">
        <f>'Circuit 11 Data FY 17-18'!E17+'Circuit 15 Data FY 17-18'!E17+'Circuit 16 Data FY 17-18'!E17+'Circuit 17 Data FY 17-18'!E17+'Circuit 19 Data FY 17-18'!E17</f>
        <v>97</v>
      </c>
      <c r="F17" s="3">
        <f>'Circuit 11 Data FY 17-18'!F17+'Circuit 15 Data FY 17-18'!F17+'Circuit 16 Data FY 17-18'!F17+'Circuit 17 Data FY 17-18'!F17+'Circuit 19 Data FY 17-18'!F17</f>
        <v>58</v>
      </c>
      <c r="G17" s="3">
        <f>'Circuit 11 Data FY 17-18'!G17+'Circuit 15 Data FY 17-18'!G17+'Circuit 16 Data FY 17-18'!G17+'Circuit 17 Data FY 17-18'!G17+'Circuit 19 Data FY 17-18'!G17</f>
        <v>45</v>
      </c>
      <c r="H17" s="3">
        <f>'Circuit 11 Data FY 17-18'!H17+'Circuit 15 Data FY 17-18'!H17+'Circuit 16 Data FY 17-18'!H17+'Circuit 17 Data FY 17-18'!H17+'Circuit 19 Data FY 17-18'!H17</f>
        <v>57</v>
      </c>
      <c r="I17" s="3">
        <f>'Circuit 11 Data FY 17-18'!I17+'Circuit 15 Data FY 17-18'!I17+'Circuit 16 Data FY 17-18'!I17+'Circuit 17 Data FY 17-18'!I17+'Circuit 19 Data FY 17-18'!I17</f>
        <v>57</v>
      </c>
      <c r="J17" s="3">
        <f>'Circuit 11 Data FY 17-18'!J17+'Circuit 15 Data FY 17-18'!J17+'Circuit 16 Data FY 17-18'!J17+'Circuit 17 Data FY 17-18'!J17+'Circuit 19 Data FY 17-18'!J17</f>
        <v>62</v>
      </c>
      <c r="K17" s="3">
        <f>'Circuit 11 Data FY 17-18'!K17+'Circuit 15 Data FY 17-18'!K17+'Circuit 16 Data FY 17-18'!K17+'Circuit 17 Data FY 17-18'!K17+'Circuit 19 Data FY 17-18'!K17</f>
        <v>63</v>
      </c>
      <c r="L17" s="3">
        <f>'Circuit 11 Data FY 17-18'!L17+'Circuit 15 Data FY 17-18'!L17+'Circuit 16 Data FY 17-18'!L17+'Circuit 17 Data FY 17-18'!L17+'Circuit 19 Data FY 17-18'!L17</f>
        <v>62</v>
      </c>
      <c r="M17" s="3">
        <f>'Circuit 11 Data FY 17-18'!M17+'Circuit 15 Data FY 17-18'!M17+'Circuit 16 Data FY 17-18'!M17+'Circuit 17 Data FY 17-18'!M17+'Circuit 19 Data FY 17-18'!M17</f>
        <v>44</v>
      </c>
    </row>
    <row r="18" spans="1:13" x14ac:dyDescent="0.25">
      <c r="A18" s="2" t="s">
        <v>5</v>
      </c>
      <c r="B18" s="3">
        <f>'Circuit 11 Data FY 17-18'!B18+'Circuit 15 Data FY 17-18'!B18+'Circuit 16 Data FY 17-18'!B18+'Circuit 17 Data FY 17-18'!B18+'Circuit 19 Data FY 17-18'!B18</f>
        <v>35</v>
      </c>
      <c r="C18" s="3">
        <f>'Circuit 11 Data FY 17-18'!C18+'Circuit 15 Data FY 17-18'!C18+'Circuit 16 Data FY 17-18'!C18+'Circuit 17 Data FY 17-18'!C18+'Circuit 19 Data FY 17-18'!C18</f>
        <v>19</v>
      </c>
      <c r="D18" s="3">
        <f>'Circuit 11 Data FY 17-18'!D18+'Circuit 15 Data FY 17-18'!D18+'Circuit 16 Data FY 17-18'!D18+'Circuit 17 Data FY 17-18'!D18+'Circuit 19 Data FY 17-18'!D18</f>
        <v>29</v>
      </c>
      <c r="E18" s="3">
        <f>'Circuit 11 Data FY 17-18'!E18+'Circuit 15 Data FY 17-18'!E18+'Circuit 16 Data FY 17-18'!E18+'Circuit 17 Data FY 17-18'!E18+'Circuit 19 Data FY 17-18'!E18</f>
        <v>51</v>
      </c>
      <c r="F18" s="3">
        <f>'Circuit 11 Data FY 17-18'!F18+'Circuit 15 Data FY 17-18'!F18+'Circuit 16 Data FY 17-18'!F18+'Circuit 17 Data FY 17-18'!F18+'Circuit 19 Data FY 17-18'!F18</f>
        <v>29</v>
      </c>
      <c r="G18" s="3">
        <f>'Circuit 11 Data FY 17-18'!G18+'Circuit 15 Data FY 17-18'!G18+'Circuit 16 Data FY 17-18'!G18+'Circuit 17 Data FY 17-18'!G18+'Circuit 19 Data FY 17-18'!G18</f>
        <v>29</v>
      </c>
      <c r="H18" s="3">
        <f>'Circuit 11 Data FY 17-18'!H18+'Circuit 15 Data FY 17-18'!H18+'Circuit 16 Data FY 17-18'!H18+'Circuit 17 Data FY 17-18'!H18+'Circuit 19 Data FY 17-18'!H18</f>
        <v>51</v>
      </c>
      <c r="I18" s="3">
        <f>'Circuit 11 Data FY 17-18'!I18+'Circuit 15 Data FY 17-18'!I18+'Circuit 16 Data FY 17-18'!I18+'Circuit 17 Data FY 17-18'!I18+'Circuit 19 Data FY 17-18'!I18</f>
        <v>52</v>
      </c>
      <c r="J18" s="3">
        <f>'Circuit 11 Data FY 17-18'!J18+'Circuit 15 Data FY 17-18'!J18+'Circuit 16 Data FY 17-18'!J18+'Circuit 17 Data FY 17-18'!J18+'Circuit 19 Data FY 17-18'!J18</f>
        <v>60</v>
      </c>
      <c r="K18" s="3">
        <f>'Circuit 11 Data FY 17-18'!K18+'Circuit 15 Data FY 17-18'!K18+'Circuit 16 Data FY 17-18'!K18+'Circuit 17 Data FY 17-18'!K18+'Circuit 19 Data FY 17-18'!K18</f>
        <v>50</v>
      </c>
      <c r="L18" s="3">
        <f>'Circuit 11 Data FY 17-18'!L18+'Circuit 15 Data FY 17-18'!L18+'Circuit 16 Data FY 17-18'!L18+'Circuit 17 Data FY 17-18'!L18+'Circuit 19 Data FY 17-18'!L18</f>
        <v>41</v>
      </c>
      <c r="M18" s="3">
        <f>'Circuit 11 Data FY 17-18'!M18+'Circuit 15 Data FY 17-18'!M18+'Circuit 16 Data FY 17-18'!M18+'Circuit 17 Data FY 17-18'!M18+'Circuit 19 Data FY 17-18'!M18</f>
        <v>36</v>
      </c>
    </row>
  </sheetData>
  <pageMargins left="0.25" right="0.25" top="1.25" bottom="0.75" header="0.3" footer="0.3"/>
  <pageSetup orientation="landscape" r:id="rId1"/>
  <headerFooter>
    <oddHeader>&amp;C&amp;"-,Bold"South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26</vt:i4>
      </vt:variant>
    </vt:vector>
  </HeadingPairs>
  <TitlesOfParts>
    <vt:vector size="78" baseType="lpstr">
      <vt:lpstr>Circuit Charts</vt:lpstr>
      <vt:lpstr>Statewide Data FY 17-18</vt:lpstr>
      <vt:lpstr>Statewide Charts FY 17-18</vt:lpstr>
      <vt:lpstr>Totals</vt:lpstr>
      <vt:lpstr>North Region Data FY 17-18</vt:lpstr>
      <vt:lpstr>Northern Region Charts FY17-18</vt:lpstr>
      <vt:lpstr>Central Region Data FY 17-18</vt:lpstr>
      <vt:lpstr>Central Region Charts FY 17-18</vt:lpstr>
      <vt:lpstr>South Region Data FY 17-18</vt:lpstr>
      <vt:lpstr>Southern Region Charts FY 17-18</vt:lpstr>
      <vt:lpstr>Circuit 1 Data  FY 17-18</vt:lpstr>
      <vt:lpstr>Circuit 1 Charts FY 17-18</vt:lpstr>
      <vt:lpstr>Circuit 2 Data FY 17-18</vt:lpstr>
      <vt:lpstr>Circuit 2 Charts FY 17-18</vt:lpstr>
      <vt:lpstr>Circuit 3 Data FY 17-18</vt:lpstr>
      <vt:lpstr>Circuit 3 Charts FY 17-18</vt:lpstr>
      <vt:lpstr>Circuit 4 Data FY 17-18</vt:lpstr>
      <vt:lpstr>Circuit 4 Charts FY 17-18</vt:lpstr>
      <vt:lpstr>Circuit 5 Data FY 17-18</vt:lpstr>
      <vt:lpstr>Circuit 5 Charts FY 17-18</vt:lpstr>
      <vt:lpstr>Circuit 6 Data FY 17-18</vt:lpstr>
      <vt:lpstr>Circuit 6 Charts FY 17-18</vt:lpstr>
      <vt:lpstr>Circuit 7 Data FY 17-18</vt:lpstr>
      <vt:lpstr>Circuit 7 Charts FY 17-18</vt:lpstr>
      <vt:lpstr>Circuit 8 Data FY 17-18</vt:lpstr>
      <vt:lpstr>Circuit 8 Charts FY 17-18</vt:lpstr>
      <vt:lpstr>Circuit 9 OC Data FY 17-18</vt:lpstr>
      <vt:lpstr>Circuit 9 OC Charts FY 17-18</vt:lpstr>
      <vt:lpstr>Circuit 9 OS Data FY 17-18</vt:lpstr>
      <vt:lpstr>Circuit 9 OS Charts FY 17-18</vt:lpstr>
      <vt:lpstr>Circuit 10 Data FY 17-18</vt:lpstr>
      <vt:lpstr>Circuit 10 Charts FY 17-18</vt:lpstr>
      <vt:lpstr>Circuit 11 Data FY 17-18</vt:lpstr>
      <vt:lpstr>Circuit 11 Charts FY 17-18</vt:lpstr>
      <vt:lpstr>Circuit 12 Data FY 17-18</vt:lpstr>
      <vt:lpstr>Circuit 12 Charts FY 17-18</vt:lpstr>
      <vt:lpstr>Circuit 13 Data FY 17-18</vt:lpstr>
      <vt:lpstr>Circuit 13 Charts FY 17-18</vt:lpstr>
      <vt:lpstr>Circuit 14 Data FY 17-18</vt:lpstr>
      <vt:lpstr>Circuit 14 Charts FY 17-18</vt:lpstr>
      <vt:lpstr>Circuit 15 Data FY 17-18</vt:lpstr>
      <vt:lpstr>Circuit 15 Charts FY 17-18</vt:lpstr>
      <vt:lpstr>Circuit 16 Data FY 17-18</vt:lpstr>
      <vt:lpstr>Circuit 16 Charts FY 17-18</vt:lpstr>
      <vt:lpstr>Circuit 17 Data FY 17-18</vt:lpstr>
      <vt:lpstr>Circuit 17 Charts FY 17-18</vt:lpstr>
      <vt:lpstr>Circuit 18 Data FY 17-18</vt:lpstr>
      <vt:lpstr>Circuit 18 Charts FY 17-18</vt:lpstr>
      <vt:lpstr>Circuit 19 Data FY 17-18</vt:lpstr>
      <vt:lpstr>Circuit 19 Charts FY 17-18</vt:lpstr>
      <vt:lpstr>Circuit 20 Data FY 17-18</vt:lpstr>
      <vt:lpstr>Circuit 20 Charts FY 17-18</vt:lpstr>
      <vt:lpstr>Central_Region_Charts</vt:lpstr>
      <vt:lpstr>Circuit_1_Charts</vt:lpstr>
      <vt:lpstr>Circuit_10_Charts</vt:lpstr>
      <vt:lpstr>Circuit_11_Charts</vt:lpstr>
      <vt:lpstr>Circuit_12_Charts</vt:lpstr>
      <vt:lpstr>Circuit_13_Charts</vt:lpstr>
      <vt:lpstr>Circuit_14_Charts</vt:lpstr>
      <vt:lpstr>Circuit_15_Charts</vt:lpstr>
      <vt:lpstr>Circuit_16_Charts</vt:lpstr>
      <vt:lpstr>Circuit_17_Charts</vt:lpstr>
      <vt:lpstr>Circuit_18_Charts</vt:lpstr>
      <vt:lpstr>Circuit_19_Charts</vt:lpstr>
      <vt:lpstr>Circuit_2_Charts</vt:lpstr>
      <vt:lpstr>Circuit_20_Charts</vt:lpstr>
      <vt:lpstr>Circuit_3_Charts</vt:lpstr>
      <vt:lpstr>Circuit_4_Charts</vt:lpstr>
      <vt:lpstr>Circuit_5_Charts</vt:lpstr>
      <vt:lpstr>Circuit_6_Charts</vt:lpstr>
      <vt:lpstr>Circuit_7_Charts</vt:lpstr>
      <vt:lpstr>Circuit_8_Charts</vt:lpstr>
      <vt:lpstr>Circuit_9_Orange_Charts</vt:lpstr>
      <vt:lpstr>Circuit_9_Osceola_Charts</vt:lpstr>
      <vt:lpstr>Northern_Region_Charts</vt:lpstr>
      <vt:lpstr>'Circuit Charts'!Print_Area</vt:lpstr>
      <vt:lpstr>Southern_Region_Charts</vt:lpstr>
      <vt:lpstr>Statewide_Charts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Elizabeth Overton</cp:lastModifiedBy>
  <cp:lastPrinted>2018-03-13T15:12:15Z</cp:lastPrinted>
  <dcterms:created xsi:type="dcterms:W3CDTF">2013-08-12T15:24:43Z</dcterms:created>
  <dcterms:modified xsi:type="dcterms:W3CDTF">2018-07-18T17:56:13Z</dcterms:modified>
</cp:coreProperties>
</file>