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ALFS02\Users\karen.orchowski\Documents\Reports\2018 Data Statistics\08 August 2018\"/>
    </mc:Choice>
  </mc:AlternateContent>
  <bookViews>
    <workbookView xWindow="-30" yWindow="-105" windowWidth="16485" windowHeight="11670"/>
  </bookViews>
  <sheets>
    <sheet name="Circuit Charts" sheetId="47" r:id="rId1"/>
    <sheet name="Statewide Data FY 18-19" sheetId="21" state="hidden" r:id="rId2"/>
    <sheet name="Statewide Charts FY 18-19" sheetId="42" r:id="rId3"/>
    <sheet name="Totals" sheetId="58" state="hidden" r:id="rId4"/>
    <sheet name="North Region Data FY 18-19" sheetId="53" state="hidden" r:id="rId5"/>
    <sheet name="Northern Region Charts FY18-19" sheetId="52" r:id="rId6"/>
    <sheet name="Central Region Data FY 18-19" sheetId="57" state="hidden" r:id="rId7"/>
    <sheet name="Central Region Charts FY 18-19" sheetId="56" r:id="rId8"/>
    <sheet name="South Region Data FY 18-19" sheetId="55" state="hidden" r:id="rId9"/>
    <sheet name="Southern Region Charts FY 18-19" sheetId="54" r:id="rId10"/>
    <sheet name="Circuit 1 Data  FY 18-19" sheetId="1" state="hidden" r:id="rId11"/>
    <sheet name="Circuit 1 Charts FY 18-19" sheetId="22" r:id="rId12"/>
    <sheet name="Circuit 2 Data FY 18-19" sheetId="2" state="hidden" r:id="rId13"/>
    <sheet name="Circuit 2 Charts FY 18-19" sheetId="23" r:id="rId14"/>
    <sheet name="Circuit 3 Data FY 18-19" sheetId="3" state="hidden" r:id="rId15"/>
    <sheet name="Circuit 3 Charts FY 18-19" sheetId="24" r:id="rId16"/>
    <sheet name="Circuit 4 Data FY 18-19" sheetId="4" state="hidden" r:id="rId17"/>
    <sheet name="Circuit 4 Charts FY 18-19" sheetId="25" r:id="rId18"/>
    <sheet name="Circuit 5 Data FY 18-19" sheetId="5" state="hidden" r:id="rId19"/>
    <sheet name="Circuit 5 Charts FY 18-19" sheetId="26" r:id="rId20"/>
    <sheet name="Circuit 6 Data FY 18-19" sheetId="6" state="hidden" r:id="rId21"/>
    <sheet name="Circuit 6 Charts FY 18-19" sheetId="27" r:id="rId22"/>
    <sheet name="Circuit 7 Data FY 18-19" sheetId="7" state="hidden" r:id="rId23"/>
    <sheet name="Circuit 7 Charts FY 18-19" sheetId="28" r:id="rId24"/>
    <sheet name="Circuit 8 Data FY 18-19" sheetId="8" state="hidden" r:id="rId25"/>
    <sheet name="Circuit 8 Charts FY 18-19" sheetId="29" r:id="rId26"/>
    <sheet name="Circuit 9 OC Data FY 18-19" sheetId="48" state="hidden" r:id="rId27"/>
    <sheet name="Circuit 9 OC Charts FY 18-19" sheetId="49" r:id="rId28"/>
    <sheet name="Circuit 9 OS Data FY 18-19" sheetId="9" state="hidden" r:id="rId29"/>
    <sheet name="Circuit 9 OS Charts FY 18-19" sheetId="30" r:id="rId30"/>
    <sheet name="Circuit 10 Data FY 18-19" sheetId="10" state="hidden" r:id="rId31"/>
    <sheet name="Circuit 10 Charts FY 18-19" sheetId="31" r:id="rId32"/>
    <sheet name="Circuit 11 Data FY 18-19" sheetId="11" state="hidden" r:id="rId33"/>
    <sheet name="Circuit 11 Charts FY 18-19" sheetId="32" r:id="rId34"/>
    <sheet name="Circuit 12 Data FY 18-19" sheetId="12" state="hidden" r:id="rId35"/>
    <sheet name="Circuit 12 Charts FY 18-19" sheetId="33" r:id="rId36"/>
    <sheet name="Circuit 13 Data FY 18-19" sheetId="13" state="hidden" r:id="rId37"/>
    <sheet name="Circuit 13 Charts FY 18-19" sheetId="34" r:id="rId38"/>
    <sheet name="Circuit 14 Data FY 18-19" sheetId="14" state="hidden" r:id="rId39"/>
    <sheet name="Circuit 14 Charts FY 18-19" sheetId="35" r:id="rId40"/>
    <sheet name="Circuit 15 Data FY 18-19" sheetId="15" state="hidden" r:id="rId41"/>
    <sheet name="Circuit 15 Charts FY 18-19" sheetId="36" r:id="rId42"/>
    <sheet name="Circuit 16 Data FY 18-19" sheetId="16" state="hidden" r:id="rId43"/>
    <sheet name="Circuit 16 Charts FY 18-19" sheetId="37" r:id="rId44"/>
    <sheet name="Circuit 17 Data FY 18-19" sheetId="17" state="hidden" r:id="rId45"/>
    <sheet name="Circuit 17 Charts FY 18-19" sheetId="38" r:id="rId46"/>
    <sheet name="Circuit 18 Data FY 18-19" sheetId="18" state="hidden" r:id="rId47"/>
    <sheet name="Circuit 18 Charts FY 18-19" sheetId="39" r:id="rId48"/>
    <sheet name="Circuit 19 Data FY 18-19" sheetId="19" state="hidden" r:id="rId49"/>
    <sheet name="Circuit 19 Charts FY 18-19" sheetId="40" r:id="rId50"/>
    <sheet name="Circuit 20 Data FY 18-19" sheetId="20" state="hidden" r:id="rId51"/>
    <sheet name="Circuit 20 Charts FY 18-19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</externalReferences>
  <definedNames>
    <definedName name="Central_Region_Charts">'Central Region Charts FY 18-19'!$B$2:$N$66</definedName>
    <definedName name="Circuit_1_Charts">'Circuit 1 Charts FY 18-19'!$B$2:$N$66</definedName>
    <definedName name="Circuit_10_Charts">'Circuit 10 Charts FY 18-19'!$B$2:$N$66</definedName>
    <definedName name="Circuit_11_Charts">'Circuit 11 Charts FY 18-19'!$B$2:$N$66</definedName>
    <definedName name="Circuit_12_Charts">'Circuit 12 Charts FY 18-19'!$B$2:$N$66</definedName>
    <definedName name="Circuit_13_Charts">'Circuit 13 Charts FY 18-19'!$B$2:$N$66</definedName>
    <definedName name="Circuit_14_Charts">'Circuit 14 Charts FY 18-19'!$B$2:$N$66</definedName>
    <definedName name="Circuit_15_Charts">'Circuit 15 Charts FY 18-19'!$B$2:$N$66</definedName>
    <definedName name="Circuit_16_Charts">'Circuit 16 Charts FY 18-19'!$B$2:$N$66</definedName>
    <definedName name="Circuit_17_Charts">'Circuit 17 Charts FY 18-19'!$B$2:$N$66</definedName>
    <definedName name="Circuit_18_Charts">'Circuit 18 Charts FY 18-19'!$B$2:$N$66</definedName>
    <definedName name="Circuit_19_Charts">'Circuit 19 Charts FY 18-19'!$B$2:$N$66</definedName>
    <definedName name="Circuit_2_Charts">'Circuit 2 Charts FY 18-19'!$B$2:$N$66</definedName>
    <definedName name="Circuit_20_Charts">'Circuit 20 Charts FY 18-19'!$B$2:$N$66</definedName>
    <definedName name="Circuit_3_Charts">'Circuit 3 Charts FY 18-19'!$B$2:$N$66</definedName>
    <definedName name="Circuit_4_Charts">'Circuit 4 Charts FY 18-19'!$B$2:$N$66</definedName>
    <definedName name="Circuit_5_Charts">'Circuit 5 Charts FY 18-19'!$B$2:$N$66</definedName>
    <definedName name="Circuit_6_Charts">'Circuit 6 Charts FY 18-19'!$B$2:$N$66</definedName>
    <definedName name="Circuit_7_Charts">'Circuit 7 Charts FY 18-19'!$B$2:$N$66</definedName>
    <definedName name="Circuit_8_Charts">'Circuit 8 Charts FY 18-19'!$B$2:$N$66</definedName>
    <definedName name="Circuit_9_Orange_Charts">'Circuit 9 OC Charts FY 18-19'!$B$2:$N$66</definedName>
    <definedName name="Circuit_9_Osceola_Charts">'Circuit 9 OS Charts FY 18-19'!$B$2:$N$66</definedName>
    <definedName name="Northern_Region_Charts">'Northern Region Charts FY18-19'!$B$2:$N$66</definedName>
    <definedName name="_xlnm.Print_Area" localSheetId="0">'Circuit Charts'!$A$1:$O$71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18-19'!$B$2:$N$66</definedName>
    <definedName name="Statewide_Charts">'Statewide Charts FY 18-19'!$B$2:$N$66</definedName>
  </definedNames>
  <calcPr calcId="162913"/>
</workbook>
</file>

<file path=xl/calcChain.xml><?xml version="1.0" encoding="utf-8"?>
<calcChain xmlns="http://schemas.openxmlformats.org/spreadsheetml/2006/main">
  <c r="M11" i="48" l="1"/>
  <c r="M10" i="48"/>
  <c r="M9" i="48"/>
  <c r="M5" i="48"/>
  <c r="M4" i="48"/>
  <c r="M3" i="48"/>
  <c r="M9" i="21" l="1"/>
  <c r="M9" i="1" l="1"/>
  <c r="M9" i="2"/>
  <c r="M9" i="3"/>
  <c r="M9" i="4"/>
  <c r="M9" i="5"/>
  <c r="M9" i="6"/>
  <c r="M9" i="7"/>
  <c r="M9" i="8"/>
  <c r="M9" i="9"/>
  <c r="M9" i="10"/>
  <c r="M9" i="11"/>
  <c r="M9" i="12"/>
  <c r="M9" i="13"/>
  <c r="M9" i="14"/>
  <c r="M9" i="15"/>
  <c r="M9" i="16"/>
  <c r="M9" i="17"/>
  <c r="M9" i="18"/>
  <c r="M9" i="19"/>
  <c r="M9" i="20"/>
  <c r="M9" i="55" l="1"/>
  <c r="M9" i="57"/>
  <c r="M9" i="53"/>
  <c r="M9" i="58" s="1"/>
  <c r="M18" i="20"/>
  <c r="M17" i="20"/>
  <c r="M14" i="20"/>
  <c r="M12" i="20"/>
  <c r="M11" i="20"/>
  <c r="M10" i="20"/>
  <c r="M5" i="20"/>
  <c r="M4" i="20"/>
  <c r="M3" i="20"/>
  <c r="M18" i="19" l="1"/>
  <c r="M17" i="19"/>
  <c r="M14" i="19"/>
  <c r="M12" i="19"/>
  <c r="M11" i="19"/>
  <c r="M10" i="19"/>
  <c r="M5" i="19"/>
  <c r="M4" i="19"/>
  <c r="M3" i="19"/>
  <c r="M18" i="18" l="1"/>
  <c r="M17" i="18"/>
  <c r="M14" i="18"/>
  <c r="M12" i="18"/>
  <c r="M11" i="18"/>
  <c r="M10" i="18"/>
  <c r="M5" i="18"/>
  <c r="M4" i="18"/>
  <c r="M3" i="18"/>
  <c r="M18" i="17" l="1"/>
  <c r="M17" i="17"/>
  <c r="M14" i="17"/>
  <c r="M12" i="17"/>
  <c r="M11" i="17"/>
  <c r="M10" i="17"/>
  <c r="M5" i="17"/>
  <c r="M4" i="17"/>
  <c r="M3" i="17"/>
  <c r="M18" i="16" l="1"/>
  <c r="M17" i="16"/>
  <c r="M14" i="16"/>
  <c r="M12" i="16"/>
  <c r="M11" i="16"/>
  <c r="M10" i="16"/>
  <c r="M5" i="16"/>
  <c r="M4" i="16"/>
  <c r="M3" i="16"/>
  <c r="M18" i="15" l="1"/>
  <c r="M17" i="15"/>
  <c r="M14" i="15"/>
  <c r="M12" i="15"/>
  <c r="M11" i="15"/>
  <c r="M10" i="15"/>
  <c r="M5" i="15"/>
  <c r="M4" i="15"/>
  <c r="M3" i="15"/>
  <c r="M18" i="14" l="1"/>
  <c r="M17" i="14"/>
  <c r="M14" i="14"/>
  <c r="M12" i="14"/>
  <c r="M11" i="14"/>
  <c r="M10" i="14"/>
  <c r="M5" i="14"/>
  <c r="M4" i="14"/>
  <c r="M3" i="14"/>
  <c r="M18" i="13" l="1"/>
  <c r="M17" i="13"/>
  <c r="M14" i="13"/>
  <c r="M12" i="13"/>
  <c r="M11" i="13"/>
  <c r="M10" i="13"/>
  <c r="M5" i="13"/>
  <c r="M4" i="13"/>
  <c r="M3" i="13"/>
  <c r="M18" i="12" l="1"/>
  <c r="M17" i="12"/>
  <c r="M14" i="12"/>
  <c r="M12" i="12"/>
  <c r="M11" i="12"/>
  <c r="M10" i="12"/>
  <c r="M5" i="12"/>
  <c r="M4" i="12"/>
  <c r="M3" i="12"/>
  <c r="M18" i="11" l="1"/>
  <c r="M18" i="55" s="1"/>
  <c r="M17" i="11"/>
  <c r="M17" i="55" s="1"/>
  <c r="M14" i="11"/>
  <c r="M14" i="55" s="1"/>
  <c r="M12" i="11"/>
  <c r="M12" i="55" s="1"/>
  <c r="M11" i="11"/>
  <c r="M11" i="55" s="1"/>
  <c r="M10" i="11"/>
  <c r="M10" i="55" s="1"/>
  <c r="M5" i="11"/>
  <c r="M5" i="55" s="1"/>
  <c r="M4" i="11"/>
  <c r="M4" i="55" s="1"/>
  <c r="M3" i="11"/>
  <c r="M3" i="55" s="1"/>
  <c r="M18" i="10" l="1"/>
  <c r="M17" i="10"/>
  <c r="M14" i="10"/>
  <c r="M12" i="10"/>
  <c r="M11" i="10"/>
  <c r="M10" i="10"/>
  <c r="M5" i="10"/>
  <c r="M4" i="10"/>
  <c r="M3" i="10"/>
  <c r="M18" i="9" l="1"/>
  <c r="M17" i="9"/>
  <c r="M14" i="9"/>
  <c r="M12" i="9"/>
  <c r="M11" i="9"/>
  <c r="M10" i="9"/>
  <c r="M5" i="9"/>
  <c r="M4" i="9"/>
  <c r="M3" i="9"/>
  <c r="M18" i="8" l="1"/>
  <c r="M17" i="8"/>
  <c r="M14" i="8"/>
  <c r="M12" i="8"/>
  <c r="M11" i="8"/>
  <c r="M10" i="8"/>
  <c r="M5" i="8"/>
  <c r="M4" i="8"/>
  <c r="M3" i="8"/>
  <c r="M18" i="7" l="1"/>
  <c r="M17" i="7"/>
  <c r="M14" i="7"/>
  <c r="M12" i="7"/>
  <c r="M11" i="7"/>
  <c r="M10" i="7"/>
  <c r="M5" i="7"/>
  <c r="M4" i="7"/>
  <c r="M3" i="7"/>
  <c r="M18" i="6" l="1"/>
  <c r="M18" i="57" s="1"/>
  <c r="M17" i="6"/>
  <c r="M17" i="57" s="1"/>
  <c r="M14" i="6"/>
  <c r="M14" i="57" s="1"/>
  <c r="M12" i="6"/>
  <c r="M12" i="57" s="1"/>
  <c r="M11" i="6"/>
  <c r="M11" i="57" s="1"/>
  <c r="M10" i="6"/>
  <c r="M10" i="57" s="1"/>
  <c r="M5" i="6"/>
  <c r="M5" i="57" s="1"/>
  <c r="M4" i="6"/>
  <c r="M4" i="57" s="1"/>
  <c r="M3" i="6"/>
  <c r="M3" i="57" s="1"/>
  <c r="M18" i="5" l="1"/>
  <c r="M17" i="5"/>
  <c r="M14" i="5"/>
  <c r="M12" i="5"/>
  <c r="M11" i="5"/>
  <c r="M10" i="5"/>
  <c r="M5" i="5"/>
  <c r="M4" i="5"/>
  <c r="M3" i="5"/>
  <c r="M18" i="4" l="1"/>
  <c r="M17" i="4"/>
  <c r="M14" i="4"/>
  <c r="M12" i="4"/>
  <c r="M11" i="4"/>
  <c r="M10" i="4"/>
  <c r="M5" i="4"/>
  <c r="M4" i="4"/>
  <c r="M3" i="4"/>
  <c r="M18" i="3" l="1"/>
  <c r="M17" i="3"/>
  <c r="M14" i="3"/>
  <c r="M12" i="3"/>
  <c r="M11" i="3"/>
  <c r="M10" i="3"/>
  <c r="M5" i="3"/>
  <c r="M4" i="3"/>
  <c r="M3" i="3"/>
  <c r="M18" i="2" l="1"/>
  <c r="M17" i="2"/>
  <c r="M14" i="2"/>
  <c r="M12" i="2"/>
  <c r="M11" i="2"/>
  <c r="M10" i="2"/>
  <c r="M5" i="2"/>
  <c r="M4" i="2"/>
  <c r="M3" i="2"/>
  <c r="M18" i="1" l="1"/>
  <c r="M18" i="53" s="1"/>
  <c r="M18" i="58" s="1"/>
  <c r="M17" i="1"/>
  <c r="M17" i="53" s="1"/>
  <c r="M17" i="58" s="1"/>
  <c r="M14" i="1"/>
  <c r="M14" i="53" s="1"/>
  <c r="M14" i="58" s="1"/>
  <c r="M12" i="1"/>
  <c r="M12" i="53" s="1"/>
  <c r="M12" i="58" s="1"/>
  <c r="M11" i="1"/>
  <c r="M11" i="53" s="1"/>
  <c r="M11" i="58" s="1"/>
  <c r="M10" i="1"/>
  <c r="M10" i="53" s="1"/>
  <c r="M10" i="58" s="1"/>
  <c r="M5" i="1"/>
  <c r="M5" i="53" s="1"/>
  <c r="M5" i="58" s="1"/>
  <c r="M4" i="1"/>
  <c r="M4" i="53" s="1"/>
  <c r="M4" i="58" s="1"/>
  <c r="M3" i="1"/>
  <c r="M3" i="53" s="1"/>
  <c r="M3" i="58" s="1"/>
  <c r="M18" i="21" l="1"/>
  <c r="M17" i="21"/>
  <c r="M14" i="21"/>
  <c r="M12" i="21"/>
  <c r="M11" i="21"/>
  <c r="M10" i="21"/>
  <c r="M5" i="21"/>
  <c r="M4" i="21"/>
  <c r="M3" i="21"/>
  <c r="M13" i="20" l="1"/>
  <c r="M13" i="19"/>
  <c r="M13" i="18"/>
  <c r="M13" i="17"/>
  <c r="M13" i="16"/>
  <c r="M13" i="15"/>
  <c r="M13" i="14"/>
  <c r="M13" i="13"/>
  <c r="M13" i="12"/>
  <c r="M13" i="11"/>
  <c r="M13" i="10"/>
  <c r="M13" i="9"/>
  <c r="M13" i="8"/>
  <c r="M13" i="7"/>
  <c r="M13" i="6"/>
  <c r="M13" i="5"/>
  <c r="M13" i="4"/>
  <c r="M13" i="3"/>
  <c r="M13" i="2"/>
  <c r="M13" i="1"/>
  <c r="M13" i="53" s="1"/>
  <c r="M13" i="21"/>
  <c r="M13" i="57" l="1"/>
  <c r="M13" i="55"/>
  <c r="M13" i="58" s="1"/>
  <c r="M2" i="20"/>
  <c r="M2" i="19"/>
  <c r="M2" i="18"/>
  <c r="M2" i="17"/>
  <c r="M2" i="16"/>
  <c r="M2" i="15"/>
  <c r="M2" i="14"/>
  <c r="M2" i="13"/>
  <c r="M2" i="12"/>
  <c r="M2" i="11"/>
  <c r="M2" i="10"/>
  <c r="M2" i="9"/>
  <c r="M2" i="48"/>
  <c r="M2" i="8"/>
  <c r="M2" i="7"/>
  <c r="M2" i="6"/>
  <c r="M2" i="5"/>
  <c r="M2" i="4"/>
  <c r="M2" i="3"/>
  <c r="M2" i="2"/>
  <c r="M2" i="1"/>
  <c r="M2" i="21"/>
  <c r="M2" i="55" l="1"/>
  <c r="M2" i="53"/>
  <c r="M2" i="57"/>
  <c r="M6" i="18"/>
  <c r="M6" i="17"/>
  <c r="M2" i="58" l="1"/>
  <c r="M6" i="16"/>
  <c r="M6" i="15"/>
  <c r="M6" i="14"/>
  <c r="M6" i="13"/>
  <c r="M6" i="12"/>
  <c r="M6" i="11"/>
  <c r="M6" i="10"/>
  <c r="M6" i="9"/>
  <c r="M6" i="8"/>
  <c r="M6" i="7"/>
  <c r="M6" i="20"/>
  <c r="M6" i="19"/>
  <c r="M6" i="6"/>
  <c r="M6" i="5"/>
  <c r="M6" i="4"/>
  <c r="M6" i="3"/>
  <c r="M6" i="2"/>
  <c r="M6" i="1"/>
  <c r="M6" i="21"/>
  <c r="M6" i="57" l="1"/>
  <c r="M6" i="53"/>
  <c r="M6" i="55"/>
  <c r="L13" i="20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4" i="2"/>
  <c r="M6" i="58" l="1"/>
  <c r="L13" i="55"/>
  <c r="L13" i="57"/>
  <c r="L13" i="2"/>
  <c r="L13" i="1"/>
  <c r="L13" i="21"/>
  <c r="L13" i="53" l="1"/>
  <c r="L13" i="58"/>
  <c r="L2" i="20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1"/>
  <c r="L2" i="21"/>
  <c r="L2" i="55" l="1"/>
  <c r="L2" i="57"/>
  <c r="L2" i="53"/>
  <c r="L18" i="20"/>
  <c r="L17" i="20"/>
  <c r="L14" i="20"/>
  <c r="L12" i="20"/>
  <c r="L11" i="20"/>
  <c r="L10" i="20"/>
  <c r="L9" i="20"/>
  <c r="L5" i="20"/>
  <c r="L4" i="20"/>
  <c r="L3" i="20"/>
  <c r="L2" i="58" l="1"/>
  <c r="L18" i="19"/>
  <c r="L17" i="19"/>
  <c r="L14" i="19"/>
  <c r="L12" i="19"/>
  <c r="L11" i="19"/>
  <c r="L10" i="19"/>
  <c r="L9" i="19"/>
  <c r="L5" i="19"/>
  <c r="L4" i="19"/>
  <c r="L3" i="19"/>
  <c r="L18" i="18" l="1"/>
  <c r="L17" i="18"/>
  <c r="L14" i="18"/>
  <c r="L12" i="18"/>
  <c r="L11" i="18"/>
  <c r="L10" i="18"/>
  <c r="L9" i="18"/>
  <c r="L5" i="18"/>
  <c r="L4" i="18"/>
  <c r="L3" i="18"/>
  <c r="L18" i="17" l="1"/>
  <c r="L17" i="17"/>
  <c r="L14" i="17"/>
  <c r="L12" i="17"/>
  <c r="L11" i="17"/>
  <c r="L10" i="17"/>
  <c r="L9" i="17"/>
  <c r="L5" i="17"/>
  <c r="L4" i="17"/>
  <c r="L3" i="17"/>
  <c r="L18" i="16" l="1"/>
  <c r="L17" i="16"/>
  <c r="L14" i="16"/>
  <c r="L12" i="16"/>
  <c r="L11" i="16"/>
  <c r="L10" i="16"/>
  <c r="L9" i="16"/>
  <c r="L5" i="16"/>
  <c r="L4" i="16"/>
  <c r="L3" i="16"/>
  <c r="L18" i="15" l="1"/>
  <c r="L17" i="15"/>
  <c r="L14" i="15"/>
  <c r="L12" i="15"/>
  <c r="L11" i="15"/>
  <c r="L10" i="15"/>
  <c r="L9" i="15"/>
  <c r="L5" i="15"/>
  <c r="L4" i="15"/>
  <c r="L3" i="15"/>
  <c r="L18" i="14" l="1"/>
  <c r="L17" i="14"/>
  <c r="L14" i="14"/>
  <c r="L12" i="14"/>
  <c r="L11" i="14"/>
  <c r="L10" i="14"/>
  <c r="L9" i="14"/>
  <c r="L5" i="14"/>
  <c r="L4" i="14"/>
  <c r="L3" i="14"/>
  <c r="L18" i="13" l="1"/>
  <c r="L17" i="13"/>
  <c r="L14" i="13"/>
  <c r="L12" i="13"/>
  <c r="L11" i="13"/>
  <c r="L10" i="13"/>
  <c r="L9" i="13"/>
  <c r="L5" i="13"/>
  <c r="L4" i="13"/>
  <c r="L3" i="13"/>
  <c r="L18" i="12" l="1"/>
  <c r="L17" i="12"/>
  <c r="L14" i="12"/>
  <c r="L12" i="12"/>
  <c r="L11" i="12"/>
  <c r="L10" i="12"/>
  <c r="L9" i="12"/>
  <c r="L5" i="12"/>
  <c r="L4" i="12"/>
  <c r="L3" i="12"/>
  <c r="L18" i="11" l="1"/>
  <c r="L18" i="55" s="1"/>
  <c r="L17" i="11"/>
  <c r="L17" i="55" s="1"/>
  <c r="L14" i="11"/>
  <c r="L14" i="55" s="1"/>
  <c r="L12" i="11"/>
  <c r="L12" i="55" s="1"/>
  <c r="L11" i="11"/>
  <c r="L11" i="55" s="1"/>
  <c r="L10" i="11"/>
  <c r="L10" i="55" s="1"/>
  <c r="L9" i="11"/>
  <c r="L9" i="55" s="1"/>
  <c r="L5" i="11"/>
  <c r="L5" i="55" s="1"/>
  <c r="L4" i="11"/>
  <c r="L4" i="55" s="1"/>
  <c r="L3" i="11"/>
  <c r="L3" i="55" s="1"/>
  <c r="L18" i="10" l="1"/>
  <c r="L17" i="10"/>
  <c r="L14" i="10"/>
  <c r="L12" i="10"/>
  <c r="L11" i="10"/>
  <c r="L10" i="10"/>
  <c r="L9" i="10"/>
  <c r="L5" i="10"/>
  <c r="L4" i="10"/>
  <c r="L3" i="10"/>
  <c r="L18" i="9" l="1"/>
  <c r="L17" i="9"/>
  <c r="L14" i="9"/>
  <c r="L12" i="9"/>
  <c r="L11" i="9"/>
  <c r="L10" i="9"/>
  <c r="L9" i="9"/>
  <c r="L5" i="9"/>
  <c r="L4" i="9"/>
  <c r="L3" i="9"/>
  <c r="L11" i="48" l="1"/>
  <c r="L10" i="48"/>
  <c r="L9" i="48"/>
  <c r="L5" i="48"/>
  <c r="L4" i="48"/>
  <c r="L3" i="48"/>
  <c r="L18" i="8" l="1"/>
  <c r="L17" i="8"/>
  <c r="L14" i="8"/>
  <c r="L12" i="8"/>
  <c r="L11" i="8"/>
  <c r="L10" i="8"/>
  <c r="L9" i="8"/>
  <c r="L5" i="8"/>
  <c r="L4" i="8"/>
  <c r="L3" i="8"/>
  <c r="L18" i="7" l="1"/>
  <c r="L17" i="7"/>
  <c r="L14" i="7"/>
  <c r="L12" i="7"/>
  <c r="L11" i="7"/>
  <c r="L10" i="7"/>
  <c r="L9" i="7"/>
  <c r="L5" i="7"/>
  <c r="L4" i="7"/>
  <c r="L3" i="7"/>
  <c r="L18" i="6" l="1"/>
  <c r="L18" i="57" s="1"/>
  <c r="L17" i="6"/>
  <c r="L17" i="57" s="1"/>
  <c r="L14" i="6"/>
  <c r="L14" i="57" s="1"/>
  <c r="L12" i="6"/>
  <c r="L12" i="57" s="1"/>
  <c r="L11" i="6"/>
  <c r="L11" i="57" s="1"/>
  <c r="L10" i="6"/>
  <c r="L10" i="57" s="1"/>
  <c r="L9" i="6"/>
  <c r="L9" i="57" s="1"/>
  <c r="L5" i="6"/>
  <c r="L5" i="57" s="1"/>
  <c r="L4" i="6"/>
  <c r="L4" i="57" s="1"/>
  <c r="L3" i="6"/>
  <c r="L3" i="57" s="1"/>
  <c r="L18" i="5" l="1"/>
  <c r="L17" i="5"/>
  <c r="L14" i="5"/>
  <c r="L12" i="5"/>
  <c r="L11" i="5"/>
  <c r="L10" i="5"/>
  <c r="L9" i="5"/>
  <c r="L5" i="5"/>
  <c r="L4" i="5"/>
  <c r="L3" i="5"/>
  <c r="L18" i="4" l="1"/>
  <c r="L17" i="4"/>
  <c r="L14" i="4"/>
  <c r="L12" i="4"/>
  <c r="L11" i="4"/>
  <c r="L10" i="4"/>
  <c r="L9" i="4"/>
  <c r="L5" i="4"/>
  <c r="L4" i="4"/>
  <c r="L3" i="4"/>
  <c r="L18" i="3" l="1"/>
  <c r="L17" i="3"/>
  <c r="L14" i="3"/>
  <c r="L12" i="3"/>
  <c r="L11" i="3"/>
  <c r="L10" i="3"/>
  <c r="L9" i="3"/>
  <c r="L5" i="3"/>
  <c r="L4" i="3"/>
  <c r="L3" i="3"/>
  <c r="L18" i="2" l="1"/>
  <c r="L17" i="2"/>
  <c r="L12" i="2"/>
  <c r="L11" i="2"/>
  <c r="L10" i="2"/>
  <c r="L9" i="2"/>
  <c r="L5" i="2"/>
  <c r="L4" i="2"/>
  <c r="L3" i="2"/>
  <c r="L18" i="1" l="1"/>
  <c r="L18" i="53" s="1"/>
  <c r="L18" i="58" s="1"/>
  <c r="L17" i="1"/>
  <c r="L17" i="53" s="1"/>
  <c r="L17" i="58" s="1"/>
  <c r="L14" i="1"/>
  <c r="L14" i="53" s="1"/>
  <c r="L14" i="58" s="1"/>
  <c r="L12" i="1"/>
  <c r="L12" i="53" s="1"/>
  <c r="L12" i="58" s="1"/>
  <c r="L11" i="1"/>
  <c r="L11" i="53" s="1"/>
  <c r="L11" i="58" s="1"/>
  <c r="L10" i="1"/>
  <c r="L10" i="53" s="1"/>
  <c r="L10" i="58" s="1"/>
  <c r="L9" i="1"/>
  <c r="L9" i="53" s="1"/>
  <c r="L9" i="58" s="1"/>
  <c r="L5" i="1"/>
  <c r="L5" i="53" s="1"/>
  <c r="L5" i="58" s="1"/>
  <c r="L4" i="1"/>
  <c r="L4" i="53" s="1"/>
  <c r="L4" i="58" s="1"/>
  <c r="L3" i="1"/>
  <c r="L3" i="53" s="1"/>
  <c r="L3" i="58" s="1"/>
  <c r="L18" i="21" l="1"/>
  <c r="L17" i="21"/>
  <c r="L14" i="21"/>
  <c r="L12" i="21"/>
  <c r="L11" i="21"/>
  <c r="L10" i="21"/>
  <c r="L9" i="21"/>
  <c r="L5" i="21"/>
  <c r="L4" i="21"/>
  <c r="L3" i="21"/>
  <c r="L6" i="20" l="1"/>
  <c r="L6" i="19"/>
  <c r="L6" i="18"/>
  <c r="L6" i="17"/>
  <c r="L6" i="16"/>
  <c r="L6" i="15"/>
  <c r="L6" i="14"/>
  <c r="L6" i="13"/>
  <c r="L6" i="12"/>
  <c r="L6" i="11"/>
  <c r="G2" i="11"/>
  <c r="H2" i="11"/>
  <c r="I2" i="11"/>
  <c r="J2" i="11"/>
  <c r="G3" i="11"/>
  <c r="H3" i="11"/>
  <c r="I3" i="11"/>
  <c r="J3" i="11"/>
  <c r="G4" i="11"/>
  <c r="H4" i="11"/>
  <c r="I4" i="11"/>
  <c r="J4" i="11"/>
  <c r="G5" i="11"/>
  <c r="G6" i="11" s="1"/>
  <c r="H5" i="11"/>
  <c r="I5" i="11"/>
  <c r="J5" i="11"/>
  <c r="G9" i="11"/>
  <c r="H9" i="11"/>
  <c r="I9" i="11"/>
  <c r="J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7" i="11"/>
  <c r="H17" i="11"/>
  <c r="I17" i="11"/>
  <c r="J17" i="11"/>
  <c r="G18" i="11"/>
  <c r="H18" i="11"/>
  <c r="I18" i="11"/>
  <c r="J18" i="11"/>
  <c r="K2" i="11"/>
  <c r="K3" i="11"/>
  <c r="K4" i="11"/>
  <c r="K5" i="11"/>
  <c r="K9" i="11"/>
  <c r="K10" i="11"/>
  <c r="K11" i="11"/>
  <c r="K12" i="11"/>
  <c r="K13" i="11"/>
  <c r="K14" i="11"/>
  <c r="K17" i="11"/>
  <c r="K18" i="11"/>
  <c r="L6" i="10"/>
  <c r="L6" i="9"/>
  <c r="L6" i="8"/>
  <c r="L6" i="7"/>
  <c r="L6" i="6"/>
  <c r="L6" i="5"/>
  <c r="L6" i="4"/>
  <c r="L6" i="3"/>
  <c r="G2" i="3"/>
  <c r="H2" i="3"/>
  <c r="I2" i="3"/>
  <c r="J2" i="3"/>
  <c r="G3" i="3"/>
  <c r="H3" i="3"/>
  <c r="I3" i="3"/>
  <c r="J3" i="3"/>
  <c r="G4" i="3"/>
  <c r="H4" i="3"/>
  <c r="I4" i="3"/>
  <c r="J4" i="3"/>
  <c r="G5" i="3"/>
  <c r="H5" i="3"/>
  <c r="I5" i="3"/>
  <c r="J5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7" i="3"/>
  <c r="H17" i="3"/>
  <c r="I17" i="3"/>
  <c r="J17" i="3"/>
  <c r="G18" i="3"/>
  <c r="H18" i="3"/>
  <c r="I18" i="3"/>
  <c r="J18" i="3"/>
  <c r="L6" i="2"/>
  <c r="L6" i="1"/>
  <c r="L6" i="21"/>
  <c r="H6" i="11" l="1"/>
  <c r="H6" i="3"/>
  <c r="J6" i="3"/>
  <c r="L6" i="57"/>
  <c r="G6" i="3"/>
  <c r="L6" i="53"/>
  <c r="L6" i="55"/>
  <c r="I6" i="3"/>
  <c r="K6" i="11"/>
  <c r="J6" i="11"/>
  <c r="I6" i="11"/>
  <c r="K18" i="20"/>
  <c r="L6" i="58" l="1"/>
  <c r="K18" i="19"/>
  <c r="K18" i="18" l="1"/>
  <c r="K18" i="17" l="1"/>
  <c r="K18" i="16" l="1"/>
  <c r="K18" i="15" l="1"/>
  <c r="K18" i="14" l="1"/>
  <c r="K18" i="13" l="1"/>
  <c r="K18" i="12" l="1"/>
  <c r="K18" i="10" l="1"/>
  <c r="K18" i="9" l="1"/>
  <c r="K18" i="6" l="1"/>
  <c r="K18" i="5" l="1"/>
  <c r="K18" i="4" l="1"/>
  <c r="K18" i="57" l="1"/>
  <c r="K18" i="55" l="1"/>
  <c r="K17" i="20"/>
  <c r="K14" i="20"/>
  <c r="K12" i="20"/>
  <c r="K11" i="20"/>
  <c r="K10" i="20"/>
  <c r="K9" i="20"/>
  <c r="K5" i="20"/>
  <c r="K4" i="20"/>
  <c r="K3" i="20"/>
  <c r="K17" i="19" l="1"/>
  <c r="K14" i="19"/>
  <c r="K12" i="19"/>
  <c r="K11" i="19"/>
  <c r="K10" i="19"/>
  <c r="K9" i="19"/>
  <c r="K5" i="19"/>
  <c r="K4" i="19"/>
  <c r="K3" i="19"/>
  <c r="K17" i="18" l="1"/>
  <c r="K14" i="18"/>
  <c r="K12" i="18"/>
  <c r="K11" i="18"/>
  <c r="K10" i="18"/>
  <c r="K9" i="18"/>
  <c r="K5" i="18"/>
  <c r="K4" i="18"/>
  <c r="K3" i="18"/>
  <c r="K17" i="17" l="1"/>
  <c r="K14" i="17"/>
  <c r="K12" i="17"/>
  <c r="K11" i="17"/>
  <c r="K10" i="17"/>
  <c r="K9" i="17"/>
  <c r="K5" i="17"/>
  <c r="K4" i="17"/>
  <c r="K3" i="17"/>
  <c r="K17" i="16" l="1"/>
  <c r="K14" i="16"/>
  <c r="K12" i="16"/>
  <c r="K11" i="16"/>
  <c r="K10" i="16"/>
  <c r="K9" i="16"/>
  <c r="K5" i="16"/>
  <c r="K4" i="16"/>
  <c r="K3" i="16"/>
  <c r="K17" i="15" l="1"/>
  <c r="K14" i="15"/>
  <c r="K12" i="15"/>
  <c r="K11" i="15"/>
  <c r="K10" i="15"/>
  <c r="K9" i="15"/>
  <c r="K5" i="15"/>
  <c r="K4" i="15"/>
  <c r="K3" i="15"/>
  <c r="K17" i="14" l="1"/>
  <c r="K14" i="14"/>
  <c r="K12" i="14"/>
  <c r="K11" i="14"/>
  <c r="K10" i="14"/>
  <c r="K9" i="14"/>
  <c r="K5" i="14"/>
  <c r="K4" i="14"/>
  <c r="K3" i="14"/>
  <c r="K17" i="13" l="1"/>
  <c r="K14" i="13"/>
  <c r="K12" i="13"/>
  <c r="K11" i="13"/>
  <c r="K10" i="13"/>
  <c r="K9" i="13"/>
  <c r="K5" i="13"/>
  <c r="K4" i="13"/>
  <c r="K3" i="13"/>
  <c r="K17" i="12" l="1"/>
  <c r="K14" i="12"/>
  <c r="K12" i="12"/>
  <c r="K11" i="12"/>
  <c r="K10" i="12"/>
  <c r="K9" i="12"/>
  <c r="K5" i="12"/>
  <c r="K4" i="12"/>
  <c r="K3" i="12"/>
  <c r="K17" i="55" l="1"/>
  <c r="K14" i="55"/>
  <c r="K12" i="55"/>
  <c r="K11" i="55"/>
  <c r="K10" i="55"/>
  <c r="K9" i="55"/>
  <c r="K5" i="55"/>
  <c r="K4" i="55"/>
  <c r="K3" i="55"/>
  <c r="K17" i="10" l="1"/>
  <c r="K14" i="10"/>
  <c r="K12" i="10"/>
  <c r="K11" i="10"/>
  <c r="K10" i="10"/>
  <c r="K9" i="10"/>
  <c r="K5" i="10"/>
  <c r="K4" i="10"/>
  <c r="K3" i="10"/>
  <c r="K17" i="9" l="1"/>
  <c r="K14" i="9"/>
  <c r="K12" i="9"/>
  <c r="K11" i="9"/>
  <c r="K10" i="9"/>
  <c r="K9" i="9"/>
  <c r="K5" i="9"/>
  <c r="K4" i="9"/>
  <c r="K3" i="9"/>
  <c r="K11" i="48" l="1"/>
  <c r="K10" i="48"/>
  <c r="K9" i="48"/>
  <c r="K5" i="48"/>
  <c r="K4" i="48"/>
  <c r="K3" i="48"/>
  <c r="K18" i="8" l="1"/>
  <c r="K17" i="8"/>
  <c r="K14" i="8"/>
  <c r="K12" i="8"/>
  <c r="K11" i="8"/>
  <c r="K10" i="8"/>
  <c r="K9" i="8"/>
  <c r="K5" i="8"/>
  <c r="K4" i="8"/>
  <c r="K3" i="8"/>
  <c r="K18" i="7" l="1"/>
  <c r="K17" i="7"/>
  <c r="K14" i="7"/>
  <c r="K12" i="7"/>
  <c r="K11" i="7"/>
  <c r="K10" i="7"/>
  <c r="K9" i="7"/>
  <c r="K5" i="7"/>
  <c r="K4" i="7"/>
  <c r="K3" i="7"/>
  <c r="K17" i="6" l="1"/>
  <c r="K17" i="57" s="1"/>
  <c r="K14" i="6"/>
  <c r="K14" i="57" s="1"/>
  <c r="K12" i="6"/>
  <c r="K12" i="57" s="1"/>
  <c r="K11" i="6"/>
  <c r="K11" i="57" s="1"/>
  <c r="K10" i="6"/>
  <c r="K10" i="57" s="1"/>
  <c r="K9" i="6"/>
  <c r="K9" i="57" s="1"/>
  <c r="K5" i="6"/>
  <c r="K5" i="57" s="1"/>
  <c r="K4" i="6"/>
  <c r="K4" i="57" s="1"/>
  <c r="K3" i="6"/>
  <c r="K3" i="57" s="1"/>
  <c r="K17" i="5" l="1"/>
  <c r="K14" i="5"/>
  <c r="K12" i="5"/>
  <c r="K11" i="5"/>
  <c r="K10" i="5"/>
  <c r="K9" i="5"/>
  <c r="K5" i="5"/>
  <c r="K4" i="5"/>
  <c r="K3" i="5"/>
  <c r="K17" i="4" l="1"/>
  <c r="K14" i="4"/>
  <c r="K12" i="4"/>
  <c r="K11" i="4"/>
  <c r="K10" i="4"/>
  <c r="K9" i="4"/>
  <c r="K5" i="4"/>
  <c r="K4" i="4"/>
  <c r="K3" i="4"/>
  <c r="K18" i="3" l="1"/>
  <c r="K17" i="3"/>
  <c r="K14" i="3"/>
  <c r="K12" i="3"/>
  <c r="K11" i="3"/>
  <c r="K10" i="3"/>
  <c r="K9" i="3"/>
  <c r="K5" i="3"/>
  <c r="K4" i="3"/>
  <c r="K3" i="3"/>
  <c r="K18" i="2" l="1"/>
  <c r="K17" i="2"/>
  <c r="K14" i="2"/>
  <c r="K12" i="2"/>
  <c r="K11" i="2"/>
  <c r="K10" i="2"/>
  <c r="K9" i="2"/>
  <c r="K5" i="2"/>
  <c r="K4" i="2"/>
  <c r="K3" i="2"/>
  <c r="K18" i="1" l="1"/>
  <c r="K18" i="53" s="1"/>
  <c r="K18" i="58" s="1"/>
  <c r="K17" i="1"/>
  <c r="K17" i="53" s="1"/>
  <c r="K17" i="58" s="1"/>
  <c r="K14" i="1"/>
  <c r="K14" i="53" s="1"/>
  <c r="K14" i="58" s="1"/>
  <c r="K12" i="1"/>
  <c r="K12" i="53" s="1"/>
  <c r="K12" i="58" s="1"/>
  <c r="K11" i="1"/>
  <c r="K11" i="53" s="1"/>
  <c r="K11" i="58" s="1"/>
  <c r="K10" i="1"/>
  <c r="K10" i="53" s="1"/>
  <c r="K10" i="58" s="1"/>
  <c r="K9" i="1"/>
  <c r="K9" i="53" s="1"/>
  <c r="K9" i="58" s="1"/>
  <c r="K5" i="1"/>
  <c r="K5" i="53" s="1"/>
  <c r="K5" i="58" s="1"/>
  <c r="K4" i="1"/>
  <c r="K4" i="53" s="1"/>
  <c r="K4" i="58" s="1"/>
  <c r="K3" i="1"/>
  <c r="K3" i="53" s="1"/>
  <c r="K3" i="58" s="1"/>
  <c r="K13" i="20" l="1"/>
  <c r="K13" i="19"/>
  <c r="K13" i="18"/>
  <c r="K13" i="17"/>
  <c r="K13" i="16"/>
  <c r="K13" i="15"/>
  <c r="K13" i="14"/>
  <c r="K13" i="13"/>
  <c r="K13" i="12"/>
  <c r="K13" i="10"/>
  <c r="K13" i="9"/>
  <c r="K13" i="8"/>
  <c r="K13" i="7"/>
  <c r="K13" i="6"/>
  <c r="K13" i="5"/>
  <c r="K13" i="4"/>
  <c r="K13" i="3"/>
  <c r="K13" i="2"/>
  <c r="K13" i="1"/>
  <c r="K13" i="21"/>
  <c r="K13" i="55" l="1"/>
  <c r="K13" i="57"/>
  <c r="K13" i="53"/>
  <c r="K2" i="20"/>
  <c r="K2" i="19"/>
  <c r="K2" i="18"/>
  <c r="K2" i="17"/>
  <c r="K2" i="16"/>
  <c r="K2" i="15"/>
  <c r="K2" i="14"/>
  <c r="K2" i="13"/>
  <c r="K2" i="12"/>
  <c r="K2" i="10"/>
  <c r="K2" i="9"/>
  <c r="K2" i="48"/>
  <c r="K2" i="8"/>
  <c r="K2" i="7"/>
  <c r="K2" i="6"/>
  <c r="K2" i="5"/>
  <c r="K2" i="4"/>
  <c r="K2" i="3"/>
  <c r="K2" i="2"/>
  <c r="K2" i="1"/>
  <c r="K2" i="21"/>
  <c r="K13" i="58" l="1"/>
  <c r="K2" i="55"/>
  <c r="K2" i="57"/>
  <c r="K2" i="53"/>
  <c r="K18" i="21"/>
  <c r="K17" i="21"/>
  <c r="K14" i="21"/>
  <c r="K12" i="21"/>
  <c r="K11" i="21"/>
  <c r="K10" i="21"/>
  <c r="K9" i="21"/>
  <c r="K5" i="21"/>
  <c r="K4" i="21"/>
  <c r="K3" i="21"/>
  <c r="K2" i="58" l="1"/>
  <c r="K6" i="20"/>
  <c r="K6" i="19"/>
  <c r="K6" i="18"/>
  <c r="K6" i="17"/>
  <c r="K6" i="16"/>
  <c r="K6" i="15"/>
  <c r="K6" i="14"/>
  <c r="K6" i="13"/>
  <c r="K6" i="12"/>
  <c r="K6" i="10"/>
  <c r="K6" i="9"/>
  <c r="K6" i="8"/>
  <c r="K6" i="7"/>
  <c r="K6" i="6"/>
  <c r="K6" i="5"/>
  <c r="K6" i="4"/>
  <c r="K6" i="3"/>
  <c r="K6" i="2"/>
  <c r="K6" i="1"/>
  <c r="K6" i="21"/>
  <c r="K6" i="57" l="1"/>
  <c r="K6" i="55"/>
  <c r="K6" i="53"/>
  <c r="J18" i="21"/>
  <c r="J17" i="21"/>
  <c r="J14" i="21"/>
  <c r="J13" i="21"/>
  <c r="K6" i="58" l="1"/>
  <c r="J12" i="21"/>
  <c r="J11" i="21"/>
  <c r="J10" i="21"/>
  <c r="J9" i="21"/>
  <c r="J5" i="21"/>
  <c r="J4" i="21"/>
  <c r="J3" i="21"/>
  <c r="J18" i="20" l="1"/>
  <c r="J17" i="20"/>
  <c r="J14" i="20"/>
  <c r="J12" i="20"/>
  <c r="J11" i="20"/>
  <c r="J10" i="20"/>
  <c r="J9" i="20"/>
  <c r="J5" i="20"/>
  <c r="J4" i="20"/>
  <c r="J3" i="20"/>
  <c r="J18" i="19" l="1"/>
  <c r="J17" i="19"/>
  <c r="J14" i="19"/>
  <c r="J12" i="19"/>
  <c r="J11" i="19"/>
  <c r="J10" i="19"/>
  <c r="J9" i="19"/>
  <c r="J5" i="19"/>
  <c r="J4" i="19"/>
  <c r="J3" i="19"/>
  <c r="J18" i="18" l="1"/>
  <c r="J17" i="18"/>
  <c r="J14" i="18"/>
  <c r="J12" i="18"/>
  <c r="J11" i="18"/>
  <c r="J10" i="18"/>
  <c r="J9" i="18"/>
  <c r="J5" i="18"/>
  <c r="J4" i="18"/>
  <c r="J3" i="18"/>
  <c r="J18" i="17" l="1"/>
  <c r="J17" i="17"/>
  <c r="J14" i="17"/>
  <c r="J12" i="17"/>
  <c r="J11" i="17"/>
  <c r="J10" i="17"/>
  <c r="J9" i="17"/>
  <c r="J5" i="17"/>
  <c r="J4" i="17"/>
  <c r="J3" i="17"/>
  <c r="J18" i="16" l="1"/>
  <c r="J17" i="16"/>
  <c r="J14" i="16"/>
  <c r="J12" i="16"/>
  <c r="J11" i="16"/>
  <c r="J10" i="16"/>
  <c r="J9" i="16"/>
  <c r="J5" i="16"/>
  <c r="J4" i="16"/>
  <c r="J3" i="16"/>
  <c r="J18" i="15" l="1"/>
  <c r="J17" i="15"/>
  <c r="J14" i="15"/>
  <c r="J12" i="15"/>
  <c r="J11" i="15"/>
  <c r="J10" i="15"/>
  <c r="J9" i="15"/>
  <c r="J5" i="15"/>
  <c r="J4" i="15"/>
  <c r="J3" i="15"/>
  <c r="J18" i="14" l="1"/>
  <c r="J17" i="14"/>
  <c r="J14" i="14"/>
  <c r="J12" i="14"/>
  <c r="J11" i="14"/>
  <c r="J10" i="14"/>
  <c r="J9" i="14"/>
  <c r="J5" i="14"/>
  <c r="J4" i="14"/>
  <c r="J3" i="14"/>
  <c r="J18" i="13" l="1"/>
  <c r="J17" i="13"/>
  <c r="J14" i="13"/>
  <c r="J12" i="13"/>
  <c r="J11" i="13"/>
  <c r="J10" i="13"/>
  <c r="J9" i="13"/>
  <c r="J5" i="13"/>
  <c r="J4" i="13"/>
  <c r="J3" i="13"/>
  <c r="J18" i="12" l="1"/>
  <c r="J17" i="12"/>
  <c r="J14" i="12"/>
  <c r="J12" i="12"/>
  <c r="J11" i="12"/>
  <c r="J10" i="12"/>
  <c r="J9" i="12"/>
  <c r="J5" i="12"/>
  <c r="J4" i="12"/>
  <c r="J3" i="12"/>
  <c r="J18" i="55" l="1"/>
  <c r="J17" i="55"/>
  <c r="J14" i="55"/>
  <c r="J12" i="55"/>
  <c r="J11" i="55"/>
  <c r="J10" i="55"/>
  <c r="J9" i="55"/>
  <c r="J5" i="55"/>
  <c r="J4" i="55"/>
  <c r="J3" i="55"/>
  <c r="J18" i="10" l="1"/>
  <c r="J17" i="10"/>
  <c r="J14" i="10"/>
  <c r="J12" i="10"/>
  <c r="J11" i="10"/>
  <c r="J10" i="10"/>
  <c r="J9" i="10"/>
  <c r="J5" i="10"/>
  <c r="J4" i="10"/>
  <c r="J3" i="10"/>
  <c r="J18" i="9" l="1"/>
  <c r="J17" i="9"/>
  <c r="J14" i="9"/>
  <c r="J12" i="9"/>
  <c r="J11" i="9"/>
  <c r="J10" i="9"/>
  <c r="J9" i="9"/>
  <c r="J5" i="9"/>
  <c r="J4" i="9"/>
  <c r="J3" i="9"/>
  <c r="J11" i="48" l="1"/>
  <c r="J10" i="48"/>
  <c r="J9" i="48"/>
  <c r="J5" i="48"/>
  <c r="J4" i="48"/>
  <c r="J3" i="48"/>
  <c r="J18" i="8" l="1"/>
  <c r="J17" i="8"/>
  <c r="J14" i="8"/>
  <c r="J12" i="8"/>
  <c r="J11" i="8"/>
  <c r="J10" i="8"/>
  <c r="J9" i="8"/>
  <c r="J5" i="8"/>
  <c r="J4" i="8"/>
  <c r="J3" i="8"/>
  <c r="J18" i="7" l="1"/>
  <c r="J17" i="7"/>
  <c r="J14" i="7"/>
  <c r="J12" i="7"/>
  <c r="J11" i="7"/>
  <c r="J10" i="7"/>
  <c r="J9" i="7"/>
  <c r="J5" i="7"/>
  <c r="J4" i="7"/>
  <c r="J3" i="7"/>
  <c r="J18" i="6" l="1"/>
  <c r="J18" i="57" s="1"/>
  <c r="J17" i="6"/>
  <c r="J17" i="57" s="1"/>
  <c r="J14" i="6"/>
  <c r="J14" i="57" s="1"/>
  <c r="J12" i="6"/>
  <c r="J12" i="57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18" i="5" l="1"/>
  <c r="J17" i="5"/>
  <c r="J14" i="5"/>
  <c r="J12" i="5"/>
  <c r="J11" i="5"/>
  <c r="J10" i="5"/>
  <c r="J9" i="5"/>
  <c r="J5" i="5"/>
  <c r="J4" i="5"/>
  <c r="J3" i="5"/>
  <c r="J18" i="4" l="1"/>
  <c r="J17" i="4"/>
  <c r="J14" i="4"/>
  <c r="J12" i="4"/>
  <c r="J11" i="4"/>
  <c r="J10" i="4"/>
  <c r="J9" i="4"/>
  <c r="J5" i="4"/>
  <c r="J4" i="4"/>
  <c r="J3" i="4"/>
  <c r="J18" i="2" l="1"/>
  <c r="J17" i="2"/>
  <c r="J14" i="2"/>
  <c r="J12" i="2"/>
  <c r="J11" i="2"/>
  <c r="J10" i="2"/>
  <c r="J9" i="2"/>
  <c r="J5" i="2"/>
  <c r="J4" i="2"/>
  <c r="J3" i="2"/>
  <c r="J18" i="1" l="1"/>
  <c r="J18" i="53" s="1"/>
  <c r="J18" i="58" s="1"/>
  <c r="J17" i="1"/>
  <c r="J17" i="53" s="1"/>
  <c r="J17" i="58" s="1"/>
  <c r="J14" i="1"/>
  <c r="J14" i="53" s="1"/>
  <c r="J14" i="58" s="1"/>
  <c r="J12" i="1"/>
  <c r="J12" i="53" s="1"/>
  <c r="J12" i="58" s="1"/>
  <c r="J11" i="1"/>
  <c r="J11" i="53" s="1"/>
  <c r="J11" i="58" s="1"/>
  <c r="J10" i="1"/>
  <c r="J10" i="53" s="1"/>
  <c r="J10" i="58" s="1"/>
  <c r="J9" i="1"/>
  <c r="J9" i="53" s="1"/>
  <c r="J9" i="58" s="1"/>
  <c r="J5" i="1"/>
  <c r="J5" i="53" s="1"/>
  <c r="J5" i="58" s="1"/>
  <c r="J4" i="1"/>
  <c r="J4" i="53" s="1"/>
  <c r="J4" i="58" s="1"/>
  <c r="J3" i="1"/>
  <c r="J3" i="53" s="1"/>
  <c r="J3" i="58" s="1"/>
  <c r="J13" i="1" l="1"/>
  <c r="J13" i="2"/>
  <c r="J13" i="4"/>
  <c r="J13" i="5"/>
  <c r="J13" i="6"/>
  <c r="J13" i="7"/>
  <c r="J13" i="8"/>
  <c r="J13" i="9"/>
  <c r="J13" i="10"/>
  <c r="J13" i="12"/>
  <c r="J13" i="13"/>
  <c r="J13" i="14"/>
  <c r="J13" i="15"/>
  <c r="J13" i="16"/>
  <c r="J13" i="17"/>
  <c r="J13" i="18"/>
  <c r="J13" i="19"/>
  <c r="J13" i="20"/>
  <c r="J13" i="57" l="1"/>
  <c r="J13" i="55"/>
  <c r="J13" i="53"/>
  <c r="J2" i="20"/>
  <c r="J2" i="19"/>
  <c r="J2" i="18"/>
  <c r="J2" i="17"/>
  <c r="J2" i="16"/>
  <c r="J2" i="15"/>
  <c r="J2" i="14"/>
  <c r="J2" i="13"/>
  <c r="J2" i="12"/>
  <c r="J2" i="10"/>
  <c r="J2" i="9"/>
  <c r="J2" i="48"/>
  <c r="J2" i="8"/>
  <c r="J2" i="7"/>
  <c r="J2" i="6"/>
  <c r="J2" i="5"/>
  <c r="J2" i="4"/>
  <c r="J2" i="2"/>
  <c r="J2" i="1"/>
  <c r="J2" i="21"/>
  <c r="J2" i="57" l="1"/>
  <c r="J13" i="58"/>
  <c r="J2" i="55"/>
  <c r="J2" i="53"/>
  <c r="J6" i="20"/>
  <c r="J6" i="19"/>
  <c r="J6" i="18"/>
  <c r="J6" i="17"/>
  <c r="J6" i="16"/>
  <c r="J6" i="15"/>
  <c r="J6" i="14"/>
  <c r="J6" i="13"/>
  <c r="J6" i="12"/>
  <c r="J6" i="10"/>
  <c r="J6" i="9"/>
  <c r="J6" i="8"/>
  <c r="J6" i="7"/>
  <c r="J6" i="6"/>
  <c r="J6" i="5"/>
  <c r="J6" i="4"/>
  <c r="J6" i="2"/>
  <c r="J6" i="1"/>
  <c r="J6" i="21"/>
  <c r="J2" i="58" l="1"/>
  <c r="J6" i="55"/>
  <c r="J6" i="57"/>
  <c r="J6" i="53"/>
  <c r="J6" i="58" l="1"/>
  <c r="I3" i="21"/>
  <c r="I4" i="21"/>
  <c r="I5" i="21"/>
  <c r="I9" i="21"/>
  <c r="I10" i="21"/>
  <c r="I11" i="21"/>
  <c r="I12" i="21"/>
  <c r="I13" i="21"/>
  <c r="I14" i="21"/>
  <c r="I6" i="21" l="1"/>
  <c r="I18" i="20"/>
  <c r="I17" i="20"/>
  <c r="I14" i="20"/>
  <c r="I12" i="20"/>
  <c r="I11" i="20"/>
  <c r="I10" i="20"/>
  <c r="I9" i="20"/>
  <c r="I5" i="20"/>
  <c r="I4" i="20"/>
  <c r="I3" i="20"/>
  <c r="I18" i="19" l="1"/>
  <c r="I17" i="19"/>
  <c r="I14" i="19"/>
  <c r="I12" i="19"/>
  <c r="I11" i="19"/>
  <c r="I10" i="19"/>
  <c r="I9" i="19"/>
  <c r="I5" i="19"/>
  <c r="I4" i="19"/>
  <c r="I3" i="19"/>
  <c r="I18" i="18" l="1"/>
  <c r="I17" i="18"/>
  <c r="I14" i="18"/>
  <c r="I12" i="18"/>
  <c r="I11" i="18"/>
  <c r="I10" i="18"/>
  <c r="I9" i="18"/>
  <c r="I5" i="18"/>
  <c r="I4" i="18"/>
  <c r="I3" i="18"/>
  <c r="I18" i="17" l="1"/>
  <c r="I17" i="17"/>
  <c r="I14" i="17"/>
  <c r="I12" i="17"/>
  <c r="I11" i="17"/>
  <c r="I10" i="17"/>
  <c r="I9" i="17"/>
  <c r="I5" i="17"/>
  <c r="I4" i="17"/>
  <c r="I3" i="17"/>
  <c r="I18" i="16" l="1"/>
  <c r="I17" i="16"/>
  <c r="I14" i="16"/>
  <c r="I12" i="16"/>
  <c r="I11" i="16"/>
  <c r="I10" i="16"/>
  <c r="I9" i="16"/>
  <c r="I5" i="16"/>
  <c r="I4" i="16"/>
  <c r="I3" i="16"/>
  <c r="I18" i="15" l="1"/>
  <c r="I17" i="15"/>
  <c r="I14" i="15"/>
  <c r="I12" i="15"/>
  <c r="I11" i="15"/>
  <c r="I10" i="15"/>
  <c r="I9" i="15"/>
  <c r="I5" i="15"/>
  <c r="I4" i="15"/>
  <c r="I3" i="15"/>
  <c r="I18" i="14" l="1"/>
  <c r="I17" i="14"/>
  <c r="I14" i="14"/>
  <c r="I12" i="14"/>
  <c r="I11" i="14"/>
  <c r="I10" i="14"/>
  <c r="I9" i="14"/>
  <c r="I5" i="14"/>
  <c r="I4" i="14"/>
  <c r="I3" i="14"/>
  <c r="I18" i="13" l="1"/>
  <c r="I17" i="13"/>
  <c r="I14" i="13"/>
  <c r="I12" i="13"/>
  <c r="I11" i="13"/>
  <c r="I10" i="13"/>
  <c r="I9" i="13"/>
  <c r="I5" i="13"/>
  <c r="I4" i="13"/>
  <c r="I3" i="13"/>
  <c r="I18" i="12" l="1"/>
  <c r="I17" i="12"/>
  <c r="I14" i="12"/>
  <c r="I12" i="12"/>
  <c r="I11" i="12"/>
  <c r="I10" i="12"/>
  <c r="I9" i="12"/>
  <c r="I5" i="12"/>
  <c r="I4" i="12"/>
  <c r="I3" i="12"/>
  <c r="I18" i="10" l="1"/>
  <c r="I17" i="10"/>
  <c r="I14" i="10"/>
  <c r="I12" i="10"/>
  <c r="I11" i="10"/>
  <c r="I10" i="10"/>
  <c r="I9" i="10"/>
  <c r="I5" i="10"/>
  <c r="I4" i="10"/>
  <c r="I3" i="10"/>
  <c r="I18" i="9" l="1"/>
  <c r="I17" i="9"/>
  <c r="I14" i="9"/>
  <c r="I12" i="9"/>
  <c r="I11" i="9"/>
  <c r="I10" i="9"/>
  <c r="I9" i="9"/>
  <c r="I5" i="9"/>
  <c r="I4" i="9"/>
  <c r="I3" i="9"/>
  <c r="I18" i="8" l="1"/>
  <c r="I17" i="8"/>
  <c r="I14" i="8"/>
  <c r="I12" i="8"/>
  <c r="I11" i="8"/>
  <c r="I10" i="8"/>
  <c r="I9" i="8"/>
  <c r="I5" i="8"/>
  <c r="I4" i="8"/>
  <c r="I3" i="8"/>
  <c r="I18" i="7" l="1"/>
  <c r="I17" i="7"/>
  <c r="I14" i="7"/>
  <c r="I12" i="7"/>
  <c r="I11" i="7"/>
  <c r="I10" i="7"/>
  <c r="I9" i="7"/>
  <c r="I5" i="7"/>
  <c r="I4" i="7"/>
  <c r="I3" i="7"/>
  <c r="I18" i="6" l="1"/>
  <c r="I17" i="6"/>
  <c r="I14" i="6"/>
  <c r="I12" i="6"/>
  <c r="I11" i="6"/>
  <c r="I10" i="6"/>
  <c r="I9" i="6"/>
  <c r="I5" i="6"/>
  <c r="I4" i="6"/>
  <c r="I3" i="6"/>
  <c r="I18" i="5" l="1"/>
  <c r="I17" i="5"/>
  <c r="I14" i="5"/>
  <c r="I12" i="5"/>
  <c r="I11" i="5"/>
  <c r="I10" i="5"/>
  <c r="I9" i="5"/>
  <c r="I5" i="5"/>
  <c r="I4" i="5"/>
  <c r="I3" i="5"/>
  <c r="I18" i="4" l="1"/>
  <c r="I17" i="4"/>
  <c r="I14" i="4"/>
  <c r="I12" i="4"/>
  <c r="I11" i="4"/>
  <c r="I10" i="4"/>
  <c r="I9" i="4"/>
  <c r="I5" i="4"/>
  <c r="I4" i="4"/>
  <c r="I3" i="4"/>
  <c r="I18" i="2" l="1"/>
  <c r="I17" i="2"/>
  <c r="I14" i="2"/>
  <c r="I12" i="2"/>
  <c r="I11" i="2"/>
  <c r="I10" i="2"/>
  <c r="I9" i="2"/>
  <c r="I5" i="2"/>
  <c r="I4" i="2"/>
  <c r="I3" i="2"/>
  <c r="I18" i="1" l="1"/>
  <c r="I17" i="1"/>
  <c r="I14" i="1"/>
  <c r="I12" i="1"/>
  <c r="I11" i="1"/>
  <c r="I10" i="1"/>
  <c r="I9" i="1"/>
  <c r="I5" i="1"/>
  <c r="I4" i="1"/>
  <c r="I3" i="1"/>
  <c r="I11" i="48" l="1"/>
  <c r="I10" i="48"/>
  <c r="I9" i="48"/>
  <c r="I5" i="48"/>
  <c r="I4" i="48"/>
  <c r="I3" i="48"/>
  <c r="I18" i="21"/>
  <c r="I17" i="21"/>
  <c r="I13" i="20" l="1"/>
  <c r="I13" i="19"/>
  <c r="I13" i="18"/>
  <c r="I13" i="17"/>
  <c r="I13" i="16"/>
  <c r="I13" i="15"/>
  <c r="I13" i="14"/>
  <c r="I13" i="13"/>
  <c r="I13" i="12"/>
  <c r="I13" i="10"/>
  <c r="I13" i="9"/>
  <c r="I13" i="8"/>
  <c r="I13" i="7"/>
  <c r="I13" i="6"/>
  <c r="I13" i="5"/>
  <c r="I13" i="4"/>
  <c r="I13" i="2"/>
  <c r="I13" i="1"/>
  <c r="I2" i="20" l="1"/>
  <c r="I2" i="19"/>
  <c r="I2" i="18"/>
  <c r="I2" i="17"/>
  <c r="I2" i="16"/>
  <c r="I2" i="15"/>
  <c r="I2" i="14"/>
  <c r="I2" i="13"/>
  <c r="I2" i="12"/>
  <c r="I2" i="10"/>
  <c r="I2" i="9"/>
  <c r="I2" i="48"/>
  <c r="I2" i="8"/>
  <c r="I2" i="7"/>
  <c r="I2" i="6"/>
  <c r="I2" i="5"/>
  <c r="I2" i="4"/>
  <c r="I2" i="2"/>
  <c r="I2" i="1"/>
  <c r="I17" i="55"/>
  <c r="I18" i="55"/>
  <c r="I9" i="55"/>
  <c r="I10" i="55"/>
  <c r="I11" i="55"/>
  <c r="I12" i="55"/>
  <c r="I13" i="55"/>
  <c r="I14" i="55"/>
  <c r="I3" i="55"/>
  <c r="I4" i="55"/>
  <c r="I5" i="55"/>
  <c r="I17" i="57"/>
  <c r="I18" i="57"/>
  <c r="I9" i="57"/>
  <c r="I10" i="57"/>
  <c r="I11" i="57"/>
  <c r="I12" i="57"/>
  <c r="I13" i="57"/>
  <c r="I14" i="57"/>
  <c r="I3" i="57"/>
  <c r="I4" i="57"/>
  <c r="I5" i="57"/>
  <c r="I17" i="53"/>
  <c r="I18" i="53"/>
  <c r="I9" i="53"/>
  <c r="I10" i="53"/>
  <c r="I11" i="53"/>
  <c r="I12" i="53"/>
  <c r="I13" i="53"/>
  <c r="I14" i="53"/>
  <c r="I3" i="53"/>
  <c r="I4" i="53"/>
  <c r="I5" i="53"/>
  <c r="I2" i="21"/>
  <c r="I18" i="58" l="1"/>
  <c r="I2" i="53"/>
  <c r="I17" i="58"/>
  <c r="I14" i="58"/>
  <c r="I11" i="58"/>
  <c r="I10" i="58"/>
  <c r="I9" i="58"/>
  <c r="I5" i="58"/>
  <c r="I3" i="58"/>
  <c r="I13" i="58"/>
  <c r="I2" i="57"/>
  <c r="I2" i="55"/>
  <c r="I4" i="58"/>
  <c r="I12" i="58"/>
  <c r="I2" i="58" l="1"/>
  <c r="I6" i="20"/>
  <c r="I6" i="19"/>
  <c r="I6" i="18"/>
  <c r="I6" i="17"/>
  <c r="I6" i="16"/>
  <c r="I6" i="15"/>
  <c r="I6" i="14"/>
  <c r="I6" i="13"/>
  <c r="I6" i="12"/>
  <c r="I6" i="10"/>
  <c r="I6" i="9"/>
  <c r="I6" i="8"/>
  <c r="I6" i="7"/>
  <c r="I6" i="6"/>
  <c r="I6" i="5"/>
  <c r="I6" i="4"/>
  <c r="I6" i="2"/>
  <c r="I6" i="1"/>
  <c r="I6" i="55" l="1"/>
  <c r="I6" i="57"/>
  <c r="I6" i="53"/>
  <c r="H12" i="6"/>
  <c r="I6" i="58" l="1"/>
  <c r="H13" i="6"/>
  <c r="H13" i="21" l="1"/>
  <c r="H4" i="20" l="1"/>
  <c r="H13" i="1" l="1"/>
  <c r="H13" i="2"/>
  <c r="H13" i="4"/>
  <c r="H13" i="5"/>
  <c r="H13" i="7"/>
  <c r="H13" i="8"/>
  <c r="H13" i="9"/>
  <c r="H13" i="10"/>
  <c r="H13" i="12"/>
  <c r="H13" i="13"/>
  <c r="H13" i="14"/>
  <c r="H13" i="15"/>
  <c r="H13" i="16"/>
  <c r="H13" i="17"/>
  <c r="H13" i="18"/>
  <c r="H13" i="19"/>
  <c r="H13" i="20"/>
  <c r="H13" i="55" l="1"/>
  <c r="H13" i="53"/>
  <c r="H18" i="20"/>
  <c r="H17" i="20"/>
  <c r="H14" i="20"/>
  <c r="H12" i="20"/>
  <c r="H11" i="20"/>
  <c r="H10" i="20"/>
  <c r="H9" i="20"/>
  <c r="H5" i="20"/>
  <c r="H3" i="20"/>
  <c r="H6" i="20" l="1"/>
  <c r="H18" i="19"/>
  <c r="H17" i="19"/>
  <c r="H14" i="19"/>
  <c r="H12" i="19"/>
  <c r="H11" i="19"/>
  <c r="H10" i="19"/>
  <c r="H9" i="19"/>
  <c r="H5" i="19"/>
  <c r="H4" i="19"/>
  <c r="H3" i="19"/>
  <c r="H18" i="18" l="1"/>
  <c r="H17" i="18"/>
  <c r="H14" i="18"/>
  <c r="H12" i="18"/>
  <c r="H11" i="18"/>
  <c r="H10" i="18"/>
  <c r="H9" i="18"/>
  <c r="H5" i="18"/>
  <c r="H4" i="18"/>
  <c r="H3" i="18"/>
  <c r="H18" i="17" l="1"/>
  <c r="H17" i="17"/>
  <c r="H14" i="17"/>
  <c r="H12" i="17"/>
  <c r="H11" i="17"/>
  <c r="H10" i="17"/>
  <c r="H9" i="17"/>
  <c r="H5" i="17"/>
  <c r="H4" i="17"/>
  <c r="H3" i="17"/>
  <c r="H18" i="16" l="1"/>
  <c r="H17" i="16"/>
  <c r="H14" i="16"/>
  <c r="H12" i="16"/>
  <c r="H11" i="16"/>
  <c r="H10" i="16"/>
  <c r="H9" i="16"/>
  <c r="H5" i="16"/>
  <c r="H4" i="16"/>
  <c r="H3" i="16"/>
  <c r="H18" i="15" l="1"/>
  <c r="H17" i="15"/>
  <c r="H14" i="15"/>
  <c r="H12" i="15"/>
  <c r="H11" i="15"/>
  <c r="H10" i="15"/>
  <c r="H9" i="15"/>
  <c r="H5" i="15"/>
  <c r="H4" i="15"/>
  <c r="H3" i="15"/>
  <c r="H18" i="14" l="1"/>
  <c r="H17" i="14"/>
  <c r="H14" i="14"/>
  <c r="H12" i="14"/>
  <c r="H11" i="14"/>
  <c r="H10" i="14"/>
  <c r="H9" i="14"/>
  <c r="H5" i="14"/>
  <c r="H4" i="14"/>
  <c r="H3" i="14"/>
  <c r="H18" i="13" l="1"/>
  <c r="H17" i="13"/>
  <c r="H14" i="13"/>
  <c r="H12" i="13"/>
  <c r="H11" i="13"/>
  <c r="H10" i="13"/>
  <c r="H9" i="13"/>
  <c r="H5" i="13"/>
  <c r="H4" i="13"/>
  <c r="H3" i="13"/>
  <c r="H18" i="12" l="1"/>
  <c r="H17" i="12"/>
  <c r="H14" i="12"/>
  <c r="H12" i="12"/>
  <c r="H11" i="12"/>
  <c r="H10" i="12"/>
  <c r="H9" i="12"/>
  <c r="H5" i="12"/>
  <c r="H4" i="12"/>
  <c r="H3" i="12"/>
  <c r="H18" i="55" l="1"/>
  <c r="H17" i="55"/>
  <c r="H14" i="55"/>
  <c r="H12" i="55"/>
  <c r="H11" i="55"/>
  <c r="H10" i="55"/>
  <c r="H9" i="55"/>
  <c r="H5" i="55"/>
  <c r="H4" i="55"/>
  <c r="H3" i="55"/>
  <c r="H18" i="10" l="1"/>
  <c r="H17" i="10"/>
  <c r="H14" i="10"/>
  <c r="H12" i="10"/>
  <c r="H11" i="10"/>
  <c r="H10" i="10"/>
  <c r="H9" i="10"/>
  <c r="H5" i="10"/>
  <c r="H4" i="10"/>
  <c r="H3" i="10"/>
  <c r="H18" i="9" l="1"/>
  <c r="H17" i="9"/>
  <c r="H14" i="9"/>
  <c r="H12" i="9"/>
  <c r="H12" i="57" s="1"/>
  <c r="H11" i="9"/>
  <c r="H10" i="9"/>
  <c r="H9" i="9"/>
  <c r="H5" i="9"/>
  <c r="H4" i="9"/>
  <c r="H3" i="9"/>
  <c r="H11" i="48" l="1"/>
  <c r="H10" i="48"/>
  <c r="H9" i="48"/>
  <c r="H5" i="48"/>
  <c r="H4" i="48"/>
  <c r="H3" i="48"/>
  <c r="H18" i="8" l="1"/>
  <c r="H17" i="8"/>
  <c r="H14" i="8"/>
  <c r="H12" i="8"/>
  <c r="H11" i="8"/>
  <c r="H10" i="8"/>
  <c r="H9" i="8"/>
  <c r="H5" i="8"/>
  <c r="H4" i="8"/>
  <c r="H3" i="8"/>
  <c r="H18" i="7" l="1"/>
  <c r="H17" i="7"/>
  <c r="H14" i="7"/>
  <c r="H12" i="7"/>
  <c r="H11" i="7"/>
  <c r="H10" i="7"/>
  <c r="H9" i="7"/>
  <c r="H5" i="7"/>
  <c r="H4" i="7"/>
  <c r="H3" i="7"/>
  <c r="H18" i="6" l="1"/>
  <c r="H18" i="57" s="1"/>
  <c r="H17" i="6"/>
  <c r="H17" i="57" s="1"/>
  <c r="H14" i="6"/>
  <c r="H14" i="57" s="1"/>
  <c r="H13" i="57"/>
  <c r="H13" i="58" s="1"/>
  <c r="H11" i="6"/>
  <c r="H11" i="57" s="1"/>
  <c r="H10" i="6"/>
  <c r="H10" i="57" s="1"/>
  <c r="H9" i="6"/>
  <c r="H9" i="57" s="1"/>
  <c r="H5" i="6"/>
  <c r="H5" i="57" s="1"/>
  <c r="H4" i="6"/>
  <c r="H4" i="57" s="1"/>
  <c r="H3" i="6"/>
  <c r="H3" i="57" s="1"/>
  <c r="H18" i="5" l="1"/>
  <c r="H17" i="5"/>
  <c r="H14" i="5"/>
  <c r="H12" i="5"/>
  <c r="H11" i="5"/>
  <c r="H10" i="5"/>
  <c r="H9" i="5"/>
  <c r="H5" i="5"/>
  <c r="H4" i="5"/>
  <c r="H3" i="5"/>
  <c r="H18" i="4" l="1"/>
  <c r="H17" i="4"/>
  <c r="H14" i="4"/>
  <c r="H12" i="4"/>
  <c r="H11" i="4"/>
  <c r="H10" i="4"/>
  <c r="H9" i="4"/>
  <c r="H5" i="4"/>
  <c r="H4" i="4"/>
  <c r="H3" i="4"/>
  <c r="H18" i="2" l="1"/>
  <c r="H17" i="2"/>
  <c r="H14" i="2"/>
  <c r="H12" i="2"/>
  <c r="H11" i="2"/>
  <c r="H10" i="2"/>
  <c r="H9" i="2"/>
  <c r="H5" i="2"/>
  <c r="H4" i="2"/>
  <c r="H3" i="2"/>
  <c r="H18" i="1" l="1"/>
  <c r="H18" i="53" s="1"/>
  <c r="H18" i="58" s="1"/>
  <c r="H17" i="1"/>
  <c r="H17" i="53" s="1"/>
  <c r="H17" i="58" s="1"/>
  <c r="H14" i="1"/>
  <c r="H14" i="53" s="1"/>
  <c r="H14" i="58" s="1"/>
  <c r="H12" i="1"/>
  <c r="H12" i="53" s="1"/>
  <c r="H12" i="58" s="1"/>
  <c r="H11" i="1"/>
  <c r="H11" i="53" s="1"/>
  <c r="H11" i="58" s="1"/>
  <c r="H10" i="1"/>
  <c r="H10" i="53" s="1"/>
  <c r="H10" i="58" s="1"/>
  <c r="H9" i="1"/>
  <c r="H9" i="53" s="1"/>
  <c r="H9" i="58" s="1"/>
  <c r="H5" i="1"/>
  <c r="H5" i="53" s="1"/>
  <c r="H5" i="58" s="1"/>
  <c r="H4" i="1"/>
  <c r="H4" i="53" s="1"/>
  <c r="H4" i="58" s="1"/>
  <c r="H3" i="1"/>
  <c r="H3" i="53" s="1"/>
  <c r="H3" i="58" s="1"/>
  <c r="H18" i="21" l="1"/>
  <c r="H17" i="21"/>
  <c r="H14" i="21"/>
  <c r="H12" i="21"/>
  <c r="H11" i="21"/>
  <c r="H10" i="21"/>
  <c r="H9" i="21"/>
  <c r="H5" i="21"/>
  <c r="H4" i="21"/>
  <c r="H3" i="21"/>
  <c r="H2" i="20" l="1"/>
  <c r="H2" i="19"/>
  <c r="H2" i="18"/>
  <c r="H2" i="17"/>
  <c r="H2" i="16"/>
  <c r="H2" i="15"/>
  <c r="H2" i="14"/>
  <c r="H2" i="13"/>
  <c r="H2" i="12"/>
  <c r="H2" i="10"/>
  <c r="H2" i="9"/>
  <c r="H2" i="48"/>
  <c r="H2" i="8"/>
  <c r="H2" i="7"/>
  <c r="H2" i="6"/>
  <c r="H2" i="5"/>
  <c r="H2" i="4"/>
  <c r="H2" i="2"/>
  <c r="H2" i="1"/>
  <c r="H2" i="21"/>
  <c r="H2" i="55" l="1"/>
  <c r="H2" i="57"/>
  <c r="H2" i="53"/>
  <c r="H6" i="19"/>
  <c r="H6" i="18"/>
  <c r="H6" i="17"/>
  <c r="H6" i="16"/>
  <c r="H6" i="15"/>
  <c r="H6" i="14"/>
  <c r="H6" i="13"/>
  <c r="H6" i="12"/>
  <c r="H6" i="10"/>
  <c r="H6" i="9"/>
  <c r="H6" i="8"/>
  <c r="H6" i="7"/>
  <c r="H6" i="6"/>
  <c r="H6" i="5"/>
  <c r="H6" i="4"/>
  <c r="H6" i="2"/>
  <c r="H6" i="1"/>
  <c r="H6" i="21"/>
  <c r="H6" i="55" l="1"/>
  <c r="H2" i="58"/>
  <c r="H6" i="57"/>
  <c r="H6" i="53"/>
  <c r="B17" i="55"/>
  <c r="C17" i="55"/>
  <c r="D17" i="55"/>
  <c r="E17" i="55"/>
  <c r="F17" i="55"/>
  <c r="B18" i="55"/>
  <c r="C18" i="55"/>
  <c r="D18" i="55"/>
  <c r="E18" i="55"/>
  <c r="F18" i="55"/>
  <c r="B9" i="55"/>
  <c r="C9" i="55"/>
  <c r="D9" i="55"/>
  <c r="E9" i="55"/>
  <c r="F9" i="55"/>
  <c r="B10" i="55"/>
  <c r="C10" i="55"/>
  <c r="D10" i="55"/>
  <c r="E10" i="55"/>
  <c r="F10" i="55"/>
  <c r="B11" i="55"/>
  <c r="C11" i="55"/>
  <c r="D11" i="55"/>
  <c r="E11" i="55"/>
  <c r="F11" i="55"/>
  <c r="B12" i="55"/>
  <c r="C12" i="55"/>
  <c r="D12" i="55"/>
  <c r="E12" i="55"/>
  <c r="F12" i="55"/>
  <c r="B13" i="55"/>
  <c r="C13" i="55"/>
  <c r="D13" i="55"/>
  <c r="E13" i="55"/>
  <c r="F13" i="55"/>
  <c r="B14" i="55"/>
  <c r="C14" i="55"/>
  <c r="D14" i="55"/>
  <c r="E14" i="55"/>
  <c r="F14" i="55"/>
  <c r="B2" i="55"/>
  <c r="C2" i="55"/>
  <c r="D2" i="55"/>
  <c r="E2" i="55"/>
  <c r="F2" i="55"/>
  <c r="B3" i="55"/>
  <c r="C3" i="55"/>
  <c r="D3" i="55"/>
  <c r="E3" i="55"/>
  <c r="F3" i="55"/>
  <c r="B4" i="55"/>
  <c r="C4" i="55"/>
  <c r="D4" i="55"/>
  <c r="E4" i="55"/>
  <c r="F4" i="55"/>
  <c r="B5" i="55"/>
  <c r="C5" i="55"/>
  <c r="D5" i="55"/>
  <c r="E5" i="55"/>
  <c r="F5" i="55"/>
  <c r="B6" i="55"/>
  <c r="C6" i="55"/>
  <c r="D6" i="55"/>
  <c r="E6" i="55"/>
  <c r="F6" i="55"/>
  <c r="B17" i="57"/>
  <c r="C17" i="57"/>
  <c r="D17" i="57"/>
  <c r="E17" i="57"/>
  <c r="F17" i="57"/>
  <c r="B18" i="57"/>
  <c r="C18" i="57"/>
  <c r="D18" i="57"/>
  <c r="E18" i="57"/>
  <c r="F18" i="57"/>
  <c r="B12" i="57"/>
  <c r="C12" i="57"/>
  <c r="D12" i="57"/>
  <c r="E12" i="57"/>
  <c r="F12" i="57"/>
  <c r="B13" i="57"/>
  <c r="C13" i="57"/>
  <c r="D13" i="57"/>
  <c r="E13" i="57"/>
  <c r="F13" i="57"/>
  <c r="B14" i="57"/>
  <c r="C14" i="57"/>
  <c r="D14" i="57"/>
  <c r="E14" i="57"/>
  <c r="F14" i="57"/>
  <c r="B10" i="57"/>
  <c r="C10" i="57"/>
  <c r="D10" i="57"/>
  <c r="E10" i="57"/>
  <c r="F10" i="57"/>
  <c r="B11" i="57"/>
  <c r="C11" i="57"/>
  <c r="D11" i="57"/>
  <c r="E11" i="57"/>
  <c r="F11" i="57"/>
  <c r="B9" i="57"/>
  <c r="C9" i="57"/>
  <c r="D9" i="57"/>
  <c r="E9" i="57"/>
  <c r="F9" i="57"/>
  <c r="B2" i="57"/>
  <c r="C2" i="57"/>
  <c r="D2" i="57"/>
  <c r="E2" i="57"/>
  <c r="F2" i="57"/>
  <c r="B3" i="57"/>
  <c r="C3" i="57"/>
  <c r="D3" i="57"/>
  <c r="E3" i="57"/>
  <c r="F3" i="57"/>
  <c r="B4" i="57"/>
  <c r="C4" i="57"/>
  <c r="D4" i="57"/>
  <c r="E4" i="57"/>
  <c r="F4" i="57"/>
  <c r="B5" i="57"/>
  <c r="C5" i="57"/>
  <c r="D5" i="57"/>
  <c r="E5" i="57"/>
  <c r="F5" i="57"/>
  <c r="B6" i="57"/>
  <c r="C6" i="57"/>
  <c r="D6" i="57"/>
  <c r="E6" i="57"/>
  <c r="F6" i="57"/>
  <c r="B17" i="53"/>
  <c r="C17" i="53"/>
  <c r="D17" i="53"/>
  <c r="E17" i="53"/>
  <c r="F17" i="53"/>
  <c r="B18" i="53"/>
  <c r="C18" i="53"/>
  <c r="D18" i="53"/>
  <c r="E18" i="53"/>
  <c r="F18" i="53"/>
  <c r="B9" i="53"/>
  <c r="C9" i="53"/>
  <c r="D9" i="53"/>
  <c r="E9" i="53"/>
  <c r="F9" i="53"/>
  <c r="B10" i="53"/>
  <c r="C10" i="53"/>
  <c r="D10" i="53"/>
  <c r="E10" i="53"/>
  <c r="F10" i="53"/>
  <c r="B11" i="53"/>
  <c r="C11" i="53"/>
  <c r="D11" i="53"/>
  <c r="E11" i="53"/>
  <c r="F11" i="53"/>
  <c r="B12" i="53"/>
  <c r="C12" i="53"/>
  <c r="D12" i="53"/>
  <c r="E12" i="53"/>
  <c r="F12" i="53"/>
  <c r="B13" i="53"/>
  <c r="C13" i="53"/>
  <c r="D13" i="53"/>
  <c r="E13" i="53"/>
  <c r="F13" i="53"/>
  <c r="B14" i="53"/>
  <c r="C14" i="53"/>
  <c r="D14" i="53"/>
  <c r="E14" i="53"/>
  <c r="F14" i="53"/>
  <c r="B2" i="53"/>
  <c r="C2" i="53"/>
  <c r="D2" i="53"/>
  <c r="E2" i="53"/>
  <c r="F2" i="53"/>
  <c r="B3" i="53"/>
  <c r="C3" i="53"/>
  <c r="D3" i="53"/>
  <c r="E3" i="53"/>
  <c r="F3" i="53"/>
  <c r="B4" i="53"/>
  <c r="C4" i="53"/>
  <c r="D4" i="53"/>
  <c r="E4" i="53"/>
  <c r="F4" i="53"/>
  <c r="B5" i="53"/>
  <c r="C5" i="53"/>
  <c r="D5" i="53"/>
  <c r="E5" i="53"/>
  <c r="F5" i="53"/>
  <c r="B6" i="53"/>
  <c r="C6" i="53"/>
  <c r="D6" i="53"/>
  <c r="E6" i="53"/>
  <c r="F6" i="53"/>
  <c r="H6" i="58" l="1"/>
  <c r="F14" i="58"/>
  <c r="B14" i="58"/>
  <c r="D13" i="58"/>
  <c r="F12" i="58"/>
  <c r="B12" i="58"/>
  <c r="F4" i="58"/>
  <c r="D14" i="58"/>
  <c r="C10" i="58"/>
  <c r="E9" i="58"/>
  <c r="B4" i="58"/>
  <c r="F13" i="58"/>
  <c r="B13" i="58"/>
  <c r="F17" i="58"/>
  <c r="B17" i="58"/>
  <c r="C6" i="58"/>
  <c r="C4" i="58"/>
  <c r="E3" i="58"/>
  <c r="C2" i="58"/>
  <c r="E14" i="58"/>
  <c r="C13" i="58"/>
  <c r="C17" i="58"/>
  <c r="F9" i="58"/>
  <c r="B9" i="58"/>
  <c r="C14" i="58"/>
  <c r="E13" i="58"/>
  <c r="C18" i="58"/>
  <c r="F6" i="58"/>
  <c r="B6" i="58"/>
  <c r="D5" i="58"/>
  <c r="D3" i="58"/>
  <c r="F2" i="58"/>
  <c r="B2" i="58"/>
  <c r="D12" i="58"/>
  <c r="F11" i="58"/>
  <c r="B11" i="58"/>
  <c r="D10" i="58"/>
  <c r="D18" i="58"/>
  <c r="E5" i="58"/>
  <c r="C12" i="58"/>
  <c r="E11" i="58"/>
  <c r="E6" i="58"/>
  <c r="C5" i="58"/>
  <c r="E2" i="58"/>
  <c r="E17" i="58"/>
  <c r="D6" i="58"/>
  <c r="F5" i="58"/>
  <c r="B5" i="58"/>
  <c r="D4" i="58"/>
  <c r="F3" i="58"/>
  <c r="B3" i="58"/>
  <c r="D2" i="58"/>
  <c r="D11" i="58"/>
  <c r="F10" i="58"/>
  <c r="B10" i="58"/>
  <c r="D9" i="58"/>
  <c r="F18" i="58"/>
  <c r="B18" i="58"/>
  <c r="D17" i="58"/>
  <c r="E4" i="58"/>
  <c r="C3" i="58"/>
  <c r="E12" i="58"/>
  <c r="C11" i="58"/>
  <c r="E10" i="58"/>
  <c r="C9" i="58"/>
  <c r="E18" i="58"/>
  <c r="G13" i="21"/>
  <c r="G18" i="21" l="1"/>
  <c r="G17" i="21"/>
  <c r="G14" i="21"/>
  <c r="G12" i="21"/>
  <c r="G11" i="21"/>
  <c r="G10" i="21"/>
  <c r="G9" i="21"/>
  <c r="G5" i="21"/>
  <c r="G4" i="21"/>
  <c r="G3" i="21"/>
  <c r="G18" i="20" l="1"/>
  <c r="G17" i="20"/>
  <c r="G14" i="20"/>
  <c r="G12" i="20"/>
  <c r="G11" i="20"/>
  <c r="G10" i="20"/>
  <c r="G9" i="20"/>
  <c r="G5" i="20"/>
  <c r="G4" i="20"/>
  <c r="G3" i="20"/>
  <c r="G18" i="19" l="1"/>
  <c r="G17" i="19"/>
  <c r="G14" i="19"/>
  <c r="G12" i="19"/>
  <c r="G11" i="19"/>
  <c r="G10" i="19"/>
  <c r="G9" i="19"/>
  <c r="G5" i="19"/>
  <c r="G4" i="19"/>
  <c r="G3" i="19"/>
  <c r="G18" i="18" l="1"/>
  <c r="G17" i="18"/>
  <c r="G14" i="18"/>
  <c r="G12" i="18"/>
  <c r="G11" i="18"/>
  <c r="G10" i="18"/>
  <c r="G9" i="18"/>
  <c r="G5" i="18"/>
  <c r="G4" i="18"/>
  <c r="G3" i="18"/>
  <c r="G18" i="17" l="1"/>
  <c r="G17" i="17"/>
  <c r="G14" i="17"/>
  <c r="G12" i="17"/>
  <c r="G11" i="17"/>
  <c r="G10" i="17"/>
  <c r="G9" i="17"/>
  <c r="G5" i="17"/>
  <c r="G4" i="17"/>
  <c r="G3" i="17" l="1"/>
  <c r="G18" i="16" l="1"/>
  <c r="G17" i="16"/>
  <c r="G14" i="16"/>
  <c r="G12" i="16"/>
  <c r="G11" i="16"/>
  <c r="G10" i="16"/>
  <c r="G9" i="16"/>
  <c r="G5" i="16"/>
  <c r="G4" i="16"/>
  <c r="G3" i="16"/>
  <c r="G18" i="15" l="1"/>
  <c r="G17" i="15"/>
  <c r="G14" i="15"/>
  <c r="G12" i="15"/>
  <c r="G11" i="15"/>
  <c r="G10" i="15"/>
  <c r="G9" i="15"/>
  <c r="G5" i="15"/>
  <c r="G4" i="15"/>
  <c r="G3" i="15"/>
  <c r="G18" i="14" l="1"/>
  <c r="G17" i="14"/>
  <c r="G14" i="14"/>
  <c r="G12" i="14"/>
  <c r="G11" i="14"/>
  <c r="G10" i="14"/>
  <c r="G9" i="14"/>
  <c r="G5" i="14"/>
  <c r="G4" i="14"/>
  <c r="G3" i="14"/>
  <c r="G18" i="13" l="1"/>
  <c r="G17" i="13"/>
  <c r="G14" i="13"/>
  <c r="G12" i="13"/>
  <c r="G11" i="13"/>
  <c r="G10" i="13"/>
  <c r="G9" i="13"/>
  <c r="G5" i="13"/>
  <c r="G4" i="13"/>
  <c r="G3" i="13"/>
  <c r="G18" i="12" l="1"/>
  <c r="G17" i="12"/>
  <c r="G14" i="12"/>
  <c r="G12" i="12"/>
  <c r="G11" i="12"/>
  <c r="G10" i="12"/>
  <c r="G9" i="12"/>
  <c r="G5" i="12"/>
  <c r="G4" i="12"/>
  <c r="G3" i="12"/>
  <c r="G18" i="55" l="1"/>
  <c r="G17" i="55"/>
  <c r="G14" i="55"/>
  <c r="G12" i="55"/>
  <c r="G11" i="55"/>
  <c r="G10" i="55"/>
  <c r="G9" i="55"/>
  <c r="G5" i="55"/>
  <c r="G4" i="55"/>
  <c r="G3" i="55"/>
  <c r="G18" i="10" l="1"/>
  <c r="G17" i="10"/>
  <c r="G14" i="10"/>
  <c r="G12" i="10"/>
  <c r="G11" i="10"/>
  <c r="G10" i="10"/>
  <c r="G9" i="10"/>
  <c r="G5" i="10"/>
  <c r="G4" i="10"/>
  <c r="G3" i="10"/>
  <c r="G18" i="9" l="1"/>
  <c r="G17" i="9"/>
  <c r="G14" i="9"/>
  <c r="G12" i="9"/>
  <c r="G11" i="9"/>
  <c r="G10" i="9"/>
  <c r="G9" i="9"/>
  <c r="G5" i="9"/>
  <c r="G4" i="9"/>
  <c r="G3" i="9"/>
  <c r="G11" i="48" l="1"/>
  <c r="G10" i="48"/>
  <c r="G9" i="48"/>
  <c r="G5" i="48"/>
  <c r="G4" i="48"/>
  <c r="G3" i="48"/>
  <c r="G18" i="8" l="1"/>
  <c r="G17" i="8"/>
  <c r="G14" i="8"/>
  <c r="G12" i="8"/>
  <c r="G11" i="8"/>
  <c r="G10" i="8"/>
  <c r="G9" i="8"/>
  <c r="G5" i="8"/>
  <c r="G4" i="8"/>
  <c r="G3" i="8"/>
  <c r="G18" i="7" l="1"/>
  <c r="G17" i="7"/>
  <c r="G14" i="7"/>
  <c r="G12" i="7"/>
  <c r="G11" i="7"/>
  <c r="G10" i="7"/>
  <c r="G9" i="7"/>
  <c r="G5" i="7"/>
  <c r="G4" i="7"/>
  <c r="G3" i="7"/>
  <c r="G18" i="6" l="1"/>
  <c r="G18" i="57" s="1"/>
  <c r="G17" i="6"/>
  <c r="G17" i="57" s="1"/>
  <c r="G14" i="6"/>
  <c r="G14" i="57" s="1"/>
  <c r="G12" i="6"/>
  <c r="G12" i="57" s="1"/>
  <c r="G11" i="6"/>
  <c r="G11" i="57" s="1"/>
  <c r="G10" i="6"/>
  <c r="G10" i="57" s="1"/>
  <c r="G9" i="6"/>
  <c r="G9" i="57" s="1"/>
  <c r="G5" i="6"/>
  <c r="G5" i="57" s="1"/>
  <c r="G4" i="6"/>
  <c r="G4" i="57" s="1"/>
  <c r="G3" i="6"/>
  <c r="G3" i="57" s="1"/>
  <c r="G18" i="5" l="1"/>
  <c r="G17" i="5"/>
  <c r="G14" i="5"/>
  <c r="G12" i="5"/>
  <c r="G11" i="5"/>
  <c r="G10" i="5"/>
  <c r="G9" i="5"/>
  <c r="G5" i="5"/>
  <c r="G4" i="5"/>
  <c r="G3" i="5"/>
  <c r="G18" i="4" l="1"/>
  <c r="G17" i="4"/>
  <c r="G14" i="4"/>
  <c r="G12" i="4"/>
  <c r="G11" i="4"/>
  <c r="G10" i="4"/>
  <c r="G9" i="4"/>
  <c r="G5" i="4"/>
  <c r="G4" i="4"/>
  <c r="G3" i="4"/>
  <c r="G18" i="2" l="1"/>
  <c r="G17" i="2"/>
  <c r="G14" i="2"/>
  <c r="G12" i="2"/>
  <c r="G11" i="2"/>
  <c r="G10" i="2"/>
  <c r="G9" i="2"/>
  <c r="G5" i="2"/>
  <c r="G4" i="2"/>
  <c r="G3" i="2"/>
  <c r="G18" i="1" l="1"/>
  <c r="G18" i="53" s="1"/>
  <c r="G18" i="58" s="1"/>
  <c r="G17" i="1"/>
  <c r="G17" i="53" s="1"/>
  <c r="G17" i="58" s="1"/>
  <c r="G14" i="1"/>
  <c r="G14" i="53" s="1"/>
  <c r="G14" i="58" s="1"/>
  <c r="G12" i="1"/>
  <c r="G12" i="53" s="1"/>
  <c r="G12" i="58" s="1"/>
  <c r="G11" i="1"/>
  <c r="G11" i="53" s="1"/>
  <c r="G11" i="58" s="1"/>
  <c r="G10" i="1"/>
  <c r="G10" i="53" s="1"/>
  <c r="G10" i="58" s="1"/>
  <c r="G9" i="1"/>
  <c r="G9" i="53" s="1"/>
  <c r="G9" i="58" s="1"/>
  <c r="G5" i="1"/>
  <c r="G5" i="53" s="1"/>
  <c r="G5" i="58" s="1"/>
  <c r="G4" i="1"/>
  <c r="G4" i="53" s="1"/>
  <c r="G4" i="58" s="1"/>
  <c r="G3" i="1"/>
  <c r="G3" i="53" s="1"/>
  <c r="G3" i="58" s="1"/>
  <c r="G13" i="1" l="1"/>
  <c r="G13" i="2"/>
  <c r="G13" i="4"/>
  <c r="G13" i="5"/>
  <c r="G13" i="6"/>
  <c r="G13" i="7"/>
  <c r="G13" i="8"/>
  <c r="G13" i="9"/>
  <c r="G13" i="10"/>
  <c r="G13" i="12"/>
  <c r="G13" i="13"/>
  <c r="G13" i="14"/>
  <c r="G13" i="15"/>
  <c r="G13" i="16"/>
  <c r="G13" i="17"/>
  <c r="G13" i="18"/>
  <c r="G13" i="19"/>
  <c r="G13" i="20"/>
  <c r="G13" i="55" l="1"/>
  <c r="G13" i="57"/>
  <c r="G13" i="53"/>
  <c r="G2" i="20"/>
  <c r="G6" i="20"/>
  <c r="G2" i="19"/>
  <c r="G6" i="19"/>
  <c r="G2" i="18"/>
  <c r="G6" i="18"/>
  <c r="G2" i="17"/>
  <c r="G6" i="17"/>
  <c r="G2" i="16"/>
  <c r="G6" i="16"/>
  <c r="G2" i="15"/>
  <c r="G6" i="15"/>
  <c r="G2" i="14"/>
  <c r="G6" i="14"/>
  <c r="G2" i="13"/>
  <c r="G6" i="13"/>
  <c r="G2" i="12"/>
  <c r="G6" i="12"/>
  <c r="G2" i="10"/>
  <c r="G6" i="10"/>
  <c r="G2" i="9"/>
  <c r="G6" i="9"/>
  <c r="G2" i="48"/>
  <c r="G2" i="8"/>
  <c r="G6" i="8"/>
  <c r="G2" i="7"/>
  <c r="G6" i="7"/>
  <c r="G2" i="6"/>
  <c r="G6" i="6"/>
  <c r="G2" i="5"/>
  <c r="G6" i="5"/>
  <c r="G2" i="4"/>
  <c r="G6" i="4"/>
  <c r="G2" i="2"/>
  <c r="G6" i="55" l="1"/>
  <c r="G2" i="55"/>
  <c r="G6" i="57"/>
  <c r="G13" i="58"/>
  <c r="G2" i="57"/>
  <c r="G6" i="2"/>
  <c r="G2" i="1"/>
  <c r="G2" i="53" s="1"/>
  <c r="G6" i="1"/>
  <c r="G2" i="21"/>
  <c r="G6" i="21"/>
  <c r="G6" i="53" l="1"/>
  <c r="G6" i="58" s="1"/>
  <c r="G2" i="58"/>
  <c r="F2" i="21"/>
  <c r="F18" i="21" l="1"/>
  <c r="F17" i="21"/>
  <c r="F14" i="21" l="1"/>
  <c r="F13" i="21"/>
  <c r="F12" i="21" l="1"/>
  <c r="F11" i="21"/>
  <c r="F10" i="21"/>
  <c r="F9" i="21"/>
  <c r="F5" i="21"/>
  <c r="F4" i="21"/>
  <c r="F3" i="21"/>
  <c r="F6" i="21" l="1"/>
  <c r="E18" i="21" l="1"/>
  <c r="E17" i="21"/>
  <c r="E14" i="21"/>
  <c r="E12" i="21"/>
  <c r="E11" i="21"/>
  <c r="E10" i="21"/>
  <c r="E9" i="21"/>
  <c r="E5" i="21"/>
  <c r="E4" i="21"/>
  <c r="E3" i="21"/>
  <c r="E13" i="21" l="1"/>
  <c r="E2" i="21" l="1"/>
  <c r="E6" i="21" l="1"/>
  <c r="D13" i="21" l="1"/>
  <c r="D2" i="21" l="1"/>
  <c r="D18" i="21" l="1"/>
  <c r="D17" i="21"/>
  <c r="D14" i="21"/>
  <c r="D12" i="21"/>
  <c r="D11" i="21"/>
  <c r="D10" i="21"/>
  <c r="D9" i="21"/>
  <c r="D5" i="21"/>
  <c r="D4" i="21"/>
  <c r="D3" i="21"/>
  <c r="D6" i="21" l="1"/>
  <c r="C18" i="21" l="1"/>
  <c r="C17" i="21"/>
  <c r="C14" i="21"/>
  <c r="C13" i="21"/>
  <c r="C12" i="21" l="1"/>
  <c r="C11" i="21"/>
  <c r="C10" i="21"/>
  <c r="C9" i="21"/>
  <c r="C5" i="21"/>
  <c r="C4" i="21"/>
  <c r="C3" i="21"/>
  <c r="C2" i="21" l="1"/>
  <c r="C6" i="21" l="1"/>
  <c r="B12" i="21" l="1"/>
  <c r="B18" i="21" l="1"/>
  <c r="B17" i="21"/>
  <c r="B14" i="21"/>
  <c r="B11" i="21"/>
  <c r="B10" i="21"/>
  <c r="B9" i="21"/>
  <c r="B5" i="21"/>
  <c r="B4" i="21"/>
  <c r="B3" i="21"/>
  <c r="B13" i="21" l="1"/>
  <c r="B2" i="21" l="1"/>
  <c r="B6" i="21" l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<sst xmlns="http://schemas.openxmlformats.org/spreadsheetml/2006/main" count="389" uniqueCount="70">
  <si>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</si>
  <si>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</si>
  <si>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</si>
  <si>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</si>
  <si>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</si>
  <si>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</si>
  <si>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</si>
  <si>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</si>
  <si>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</si>
  <si>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</si>
  <si>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</si>
  <si>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</si>
  <si>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</si>
  <si>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</si>
  <si>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</si>
  <si>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</si>
  <si>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</si>
  <si>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</si>
  <si>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</si>
  <si>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</si>
  <si>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</si>
  <si>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</si>
  <si>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</si>
  <si>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</si>
  <si>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</si>
  <si>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</si>
  <si>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</si>
  <si>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</si>
  <si>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</si>
  <si>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</si>
  <si>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</si>
  <si>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</si>
  <si>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</si>
  <si>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</si>
  <si>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</si>
  <si>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</si>
  <si>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</si>
  <si>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</si>
  <si>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</si>
  <si>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</si>
  <si>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</si>
  <si>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</si>
  <si>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</si>
  <si>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</si>
  <si>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</si>
  <si>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</si>
  <si>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</si>
  <si>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</si>
  <si>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</si>
  <si>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</si>
  <si>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</si>
  <si>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</si>
  <si>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</si>
  <si>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</si>
  <si>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</si>
  <si>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</si>
  <si>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</si>
  <si>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</si>
  <si>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</si>
  <si>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</si>
  <si>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</si>
  <si>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</si>
  <si>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</si>
  <si>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Southern Region</t>
  </si>
  <si>
    <t>Northern Region</t>
  </si>
  <si>
    <t>Northern</t>
  </si>
  <si>
    <t>Southern</t>
  </si>
  <si>
    <t>Select a Circuit or Region</t>
  </si>
  <si>
    <t>August 2018</t>
  </si>
  <si>
    <t>Total Volunteers (Incl. GAL Alumni)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</si>
</sst>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12" Type="http://schemas.openxmlformats.org/officeDocument/2006/relationships/externalLink" Target="externalLinks/externalLink6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50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105" Type="http://schemas.openxmlformats.org/officeDocument/2006/relationships/externalLink" Target="externalLinks/externalLink53.xml"/><Relationship Id="rId113" Type="http://schemas.openxmlformats.org/officeDocument/2006/relationships/externalLink" Target="externalLinks/externalLink61.xml"/><Relationship Id="rId118" Type="http://schemas.openxmlformats.org/officeDocument/2006/relationships/externalLink" Target="externalLinks/externalLink6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121" Type="http://schemas.openxmlformats.org/officeDocument/2006/relationships/externalLink" Target="externalLinks/externalLink6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103" Type="http://schemas.openxmlformats.org/officeDocument/2006/relationships/externalLink" Target="externalLinks/externalLink51.xml"/><Relationship Id="rId108" Type="http://schemas.openxmlformats.org/officeDocument/2006/relationships/externalLink" Target="externalLinks/externalLink56.xml"/><Relationship Id="rId116" Type="http://schemas.openxmlformats.org/officeDocument/2006/relationships/externalLink" Target="externalLinks/externalLink64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11" Type="http://schemas.openxmlformats.org/officeDocument/2006/relationships/externalLink" Target="externalLinks/externalLink5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6" Type="http://schemas.openxmlformats.org/officeDocument/2006/relationships/externalLink" Target="externalLinks/externalLink54.xml"/><Relationship Id="rId114" Type="http://schemas.openxmlformats.org/officeDocument/2006/relationships/externalLink" Target="externalLinks/externalLink62.xml"/><Relationship Id="rId119" Type="http://schemas.openxmlformats.org/officeDocument/2006/relationships/externalLink" Target="externalLinks/externalLink6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externalLink" Target="externalLinks/externalLink49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externalLink" Target="externalLinks/externalLink52.xml"/><Relationship Id="rId120" Type="http://schemas.openxmlformats.org/officeDocument/2006/relationships/externalLink" Target="externalLinks/externalLink68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110" Type="http://schemas.openxmlformats.org/officeDocument/2006/relationships/externalLink" Target="externalLinks/externalLink58.xml"/><Relationship Id="rId115" Type="http://schemas.openxmlformats.org/officeDocument/2006/relationships/externalLink" Target="externalLinks/externalLink6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18-19'!$B$2:$M$2</c:f>
              <c:numCache>
                <c:formatCode>#,##0</c:formatCode>
                <c:ptCount val="12"/>
                <c:pt idx="0">
                  <c:v>32759</c:v>
                </c:pt>
                <c:pt idx="1">
                  <c:v>32660</c:v>
                </c:pt>
                <c:pt idx="2">
                  <c:v>32396</c:v>
                </c:pt>
                <c:pt idx="3">
                  <c:v>32121</c:v>
                </c:pt>
                <c:pt idx="4">
                  <c:v>31942</c:v>
                </c:pt>
                <c:pt idx="5">
                  <c:v>31931</c:v>
                </c:pt>
                <c:pt idx="6">
                  <c:v>31986</c:v>
                </c:pt>
                <c:pt idx="7">
                  <c:v>31813</c:v>
                </c:pt>
                <c:pt idx="8">
                  <c:v>31857</c:v>
                </c:pt>
                <c:pt idx="9">
                  <c:v>31523</c:v>
                </c:pt>
                <c:pt idx="10">
                  <c:v>31544</c:v>
                </c:pt>
                <c:pt idx="11">
                  <c:v>31594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4-498D-878C-63B514E9959B}"/>
            </c:ext>
          </c:extLst>
        </c:ser>
        <c:ser>
          <c:idx val="1"/>
          <c:order val="1"/>
          <c:tx>
            <c:strRef>
              <c:f>'Statewide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18-19'!$B$3:$M$3</c:f>
              <c:numCache>
                <c:formatCode>#,##0</c:formatCode>
                <c:ptCount val="12"/>
                <c:pt idx="0">
                  <c:v>25590</c:v>
                </c:pt>
                <c:pt idx="1">
                  <c:v>25615</c:v>
                </c:pt>
                <c:pt idx="2">
                  <c:v>25232</c:v>
                </c:pt>
                <c:pt idx="3">
                  <c:v>25340</c:v>
                </c:pt>
                <c:pt idx="4">
                  <c:v>25280</c:v>
                </c:pt>
                <c:pt idx="5">
                  <c:v>25113</c:v>
                </c:pt>
                <c:pt idx="6">
                  <c:v>25093</c:v>
                </c:pt>
                <c:pt idx="7">
                  <c:v>25103</c:v>
                </c:pt>
                <c:pt idx="8">
                  <c:v>25277</c:v>
                </c:pt>
                <c:pt idx="9">
                  <c:v>25306</c:v>
                </c:pt>
                <c:pt idx="10">
                  <c:v>25273</c:v>
                </c:pt>
                <c:pt idx="11">
                  <c:v>25353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4-498D-878C-63B514E9959B}"/>
            </c:ext>
          </c:extLst>
        </c:ser>
        <c:ser>
          <c:idx val="2"/>
          <c:order val="2"/>
          <c:tx>
            <c:strRef>
              <c:f>'Statewide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18-19'!$B$4:$M$4</c:f>
              <c:numCache>
                <c:formatCode>#,##0</c:formatCode>
                <c:ptCount val="12"/>
                <c:pt idx="0">
                  <c:v>17658</c:v>
                </c:pt>
                <c:pt idx="1">
                  <c:v>17951</c:v>
                </c:pt>
                <c:pt idx="2">
                  <c:v>17768</c:v>
                </c:pt>
                <c:pt idx="3">
                  <c:v>17557</c:v>
                </c:pt>
                <c:pt idx="4">
                  <c:v>17691</c:v>
                </c:pt>
                <c:pt idx="5">
                  <c:v>17737</c:v>
                </c:pt>
                <c:pt idx="6">
                  <c:v>17681</c:v>
                </c:pt>
                <c:pt idx="7">
                  <c:v>17606</c:v>
                </c:pt>
                <c:pt idx="8">
                  <c:v>17674</c:v>
                </c:pt>
                <c:pt idx="9">
                  <c:v>17568</c:v>
                </c:pt>
                <c:pt idx="10">
                  <c:v>17522</c:v>
                </c:pt>
                <c:pt idx="11">
                  <c:v>17720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4-498D-878C-63B514E9959B}"/>
            </c:ext>
          </c:extLst>
        </c:ser>
        <c:ser>
          <c:idx val="3"/>
          <c:order val="3"/>
          <c:tx>
            <c:strRef>
              <c:f>'Statewide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18-19'!$B$5:$M$5</c:f>
              <c:numCache>
                <c:formatCode>#,##0</c:formatCode>
                <c:ptCount val="12"/>
                <c:pt idx="0">
                  <c:v>7797</c:v>
                </c:pt>
                <c:pt idx="1">
                  <c:v>7564</c:v>
                </c:pt>
                <c:pt idx="2">
                  <c:v>7324</c:v>
                </c:pt>
                <c:pt idx="3">
                  <c:v>7629</c:v>
                </c:pt>
                <c:pt idx="4">
                  <c:v>7419</c:v>
                </c:pt>
                <c:pt idx="5">
                  <c:v>7234</c:v>
                </c:pt>
                <c:pt idx="6">
                  <c:v>7321</c:v>
                </c:pt>
                <c:pt idx="7">
                  <c:v>7382</c:v>
                </c:pt>
                <c:pt idx="8">
                  <c:v>7478</c:v>
                </c:pt>
                <c:pt idx="9">
                  <c:v>7627</c:v>
                </c:pt>
                <c:pt idx="10">
                  <c:v>7663</c:v>
                </c:pt>
                <c:pt idx="11">
                  <c:v>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54-498D-878C-63B514E9959B}"/>
            </c:ext>
          </c:extLst>
        </c:ser>
        <c:ser>
          <c:idx val="4"/>
          <c:order val="4"/>
          <c:tx>
            <c:strRef>
              <c:f>'Statewide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18-19'!$B$6:$M$6</c:f>
              <c:numCache>
                <c:formatCode>#,##0</c:formatCode>
                <c:ptCount val="12"/>
                <c:pt idx="0">
                  <c:v>135</c:v>
                </c:pt>
                <c:pt idx="1">
                  <c:v>100</c:v>
                </c:pt>
                <c:pt idx="2">
                  <c:v>140</c:v>
                </c:pt>
                <c:pt idx="3">
                  <c:v>154</c:v>
                </c:pt>
                <c:pt idx="4">
                  <c:v>170</c:v>
                </c:pt>
                <c:pt idx="5">
                  <c:v>142</c:v>
                </c:pt>
                <c:pt idx="6">
                  <c:v>91</c:v>
                </c:pt>
                <c:pt idx="7">
                  <c:v>115</c:v>
                </c:pt>
                <c:pt idx="8">
                  <c:v>125</c:v>
                </c:pt>
                <c:pt idx="9">
                  <c:v>111</c:v>
                </c:pt>
                <c:pt idx="10">
                  <c:v>88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54-498D-878C-63B514E9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99200"/>
        <c:axId val="135104192"/>
      </c:lineChart>
      <c:dateAx>
        <c:axId val="13649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4192"/>
        <c:crosses val="autoZero"/>
        <c:auto val="1"/>
        <c:lblOffset val="100"/>
        <c:baseTimeUnit val="months"/>
      </c:dateAx>
      <c:valAx>
        <c:axId val="135104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499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18-19'!$B$2:$M$2</c:f>
              <c:numCache>
                <c:formatCode>#,##0</c:formatCode>
                <c:ptCount val="12"/>
                <c:pt idx="0">
                  <c:v>8382</c:v>
                </c:pt>
                <c:pt idx="1">
                  <c:v>8322</c:v>
                </c:pt>
                <c:pt idx="2">
                  <c:v>8111</c:v>
                </c:pt>
                <c:pt idx="3">
                  <c:v>8111</c:v>
                </c:pt>
                <c:pt idx="4">
                  <c:v>7930</c:v>
                </c:pt>
                <c:pt idx="5">
                  <c:v>7929</c:v>
                </c:pt>
                <c:pt idx="6">
                  <c:v>8064</c:v>
                </c:pt>
                <c:pt idx="7">
                  <c:v>7978</c:v>
                </c:pt>
                <c:pt idx="8">
                  <c:v>7997</c:v>
                </c:pt>
                <c:pt idx="9">
                  <c:v>7874</c:v>
                </c:pt>
                <c:pt idx="10">
                  <c:v>7758</c:v>
                </c:pt>
                <c:pt idx="11">
                  <c:v>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E-4F56-9011-D0A69E08B34B}"/>
            </c:ext>
          </c:extLst>
        </c:ser>
        <c:ser>
          <c:idx val="1"/>
          <c:order val="1"/>
          <c:tx>
            <c:strRef>
              <c:f>'South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18-19'!$B$3:$M$3</c:f>
              <c:numCache>
                <c:formatCode>#,##0</c:formatCode>
                <c:ptCount val="12"/>
                <c:pt idx="0">
                  <c:v>7106</c:v>
                </c:pt>
                <c:pt idx="1">
                  <c:v>7104</c:v>
                </c:pt>
                <c:pt idx="2">
                  <c:v>7012</c:v>
                </c:pt>
                <c:pt idx="3">
                  <c:v>7022</c:v>
                </c:pt>
                <c:pt idx="4">
                  <c:v>6986</c:v>
                </c:pt>
                <c:pt idx="5">
                  <c:v>7023</c:v>
                </c:pt>
                <c:pt idx="6">
                  <c:v>7004</c:v>
                </c:pt>
                <c:pt idx="7">
                  <c:v>7013</c:v>
                </c:pt>
                <c:pt idx="8">
                  <c:v>7165</c:v>
                </c:pt>
                <c:pt idx="9">
                  <c:v>7042</c:v>
                </c:pt>
                <c:pt idx="10">
                  <c:v>6921</c:v>
                </c:pt>
                <c:pt idx="11">
                  <c:v>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E-4F56-9011-D0A69E08B34B}"/>
            </c:ext>
          </c:extLst>
        </c:ser>
        <c:ser>
          <c:idx val="2"/>
          <c:order val="2"/>
          <c:tx>
            <c:strRef>
              <c:f>'South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18-19'!$B$4:$M$4</c:f>
              <c:numCache>
                <c:formatCode>#,##0</c:formatCode>
                <c:ptCount val="12"/>
                <c:pt idx="0">
                  <c:v>3994</c:v>
                </c:pt>
                <c:pt idx="1">
                  <c:v>4082</c:v>
                </c:pt>
                <c:pt idx="2">
                  <c:v>4065</c:v>
                </c:pt>
                <c:pt idx="3">
                  <c:v>3999</c:v>
                </c:pt>
                <c:pt idx="4">
                  <c:v>4024</c:v>
                </c:pt>
                <c:pt idx="5">
                  <c:v>4093</c:v>
                </c:pt>
                <c:pt idx="6">
                  <c:v>4045</c:v>
                </c:pt>
                <c:pt idx="7">
                  <c:v>4029</c:v>
                </c:pt>
                <c:pt idx="8">
                  <c:v>4143</c:v>
                </c:pt>
                <c:pt idx="9">
                  <c:v>4018</c:v>
                </c:pt>
                <c:pt idx="10">
                  <c:v>3964</c:v>
                </c:pt>
                <c:pt idx="11">
                  <c:v>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E-4F56-9011-D0A69E08B34B}"/>
            </c:ext>
          </c:extLst>
        </c:ser>
        <c:ser>
          <c:idx val="3"/>
          <c:order val="3"/>
          <c:tx>
            <c:strRef>
              <c:f>'South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18-19'!$B$5:$M$5</c:f>
              <c:numCache>
                <c:formatCode>#,##0</c:formatCode>
                <c:ptCount val="12"/>
                <c:pt idx="0">
                  <c:v>3077</c:v>
                </c:pt>
                <c:pt idx="1">
                  <c:v>2997</c:v>
                </c:pt>
                <c:pt idx="2">
                  <c:v>2912</c:v>
                </c:pt>
                <c:pt idx="3">
                  <c:v>2972</c:v>
                </c:pt>
                <c:pt idx="4">
                  <c:v>2911</c:v>
                </c:pt>
                <c:pt idx="5">
                  <c:v>2915</c:v>
                </c:pt>
                <c:pt idx="6">
                  <c:v>2939</c:v>
                </c:pt>
                <c:pt idx="7">
                  <c:v>2948</c:v>
                </c:pt>
                <c:pt idx="8">
                  <c:v>2991</c:v>
                </c:pt>
                <c:pt idx="9">
                  <c:v>2988</c:v>
                </c:pt>
                <c:pt idx="10">
                  <c:v>2932</c:v>
                </c:pt>
                <c:pt idx="11">
                  <c:v>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E-4F56-9011-D0A69E08B34B}"/>
            </c:ext>
          </c:extLst>
        </c:ser>
        <c:ser>
          <c:idx val="4"/>
          <c:order val="4"/>
          <c:tx>
            <c:strRef>
              <c:f>'South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18-19'!$B$6:$M$6</c:f>
              <c:numCache>
                <c:formatCode>#,##0</c:formatCode>
                <c:ptCount val="12"/>
                <c:pt idx="0">
                  <c:v>35</c:v>
                </c:pt>
                <c:pt idx="1">
                  <c:v>25</c:v>
                </c:pt>
                <c:pt idx="2">
                  <c:v>35</c:v>
                </c:pt>
                <c:pt idx="3">
                  <c:v>51</c:v>
                </c:pt>
                <c:pt idx="4">
                  <c:v>51</c:v>
                </c:pt>
                <c:pt idx="5">
                  <c:v>15</c:v>
                </c:pt>
                <c:pt idx="6">
                  <c:v>20</c:v>
                </c:pt>
                <c:pt idx="7">
                  <c:v>36</c:v>
                </c:pt>
                <c:pt idx="8">
                  <c:v>31</c:v>
                </c:pt>
                <c:pt idx="9">
                  <c:v>36</c:v>
                </c:pt>
                <c:pt idx="10">
                  <c:v>25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EE-4F56-9011-D0A69E08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21280"/>
        <c:axId val="136397952"/>
      </c:lineChart>
      <c:dateAx>
        <c:axId val="13872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397952"/>
        <c:crosses val="autoZero"/>
        <c:auto val="1"/>
        <c:lblOffset val="100"/>
        <c:baseTimeUnit val="months"/>
      </c:dateAx>
      <c:valAx>
        <c:axId val="1363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72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18-19'!$B$9:$M$9</c:f>
              <c:numCache>
                <c:formatCode>#,##0</c:formatCode>
                <c:ptCount val="12"/>
                <c:pt idx="0">
                  <c:v>2716</c:v>
                </c:pt>
                <c:pt idx="1">
                  <c:v>2777</c:v>
                </c:pt>
                <c:pt idx="2">
                  <c:v>2755</c:v>
                </c:pt>
                <c:pt idx="3">
                  <c:v>2765</c:v>
                </c:pt>
                <c:pt idx="4">
                  <c:v>2784</c:v>
                </c:pt>
                <c:pt idx="5">
                  <c:v>2781</c:v>
                </c:pt>
                <c:pt idx="6">
                  <c:v>2778</c:v>
                </c:pt>
                <c:pt idx="7">
                  <c:v>2780</c:v>
                </c:pt>
                <c:pt idx="8">
                  <c:v>2792</c:v>
                </c:pt>
                <c:pt idx="9">
                  <c:v>2769</c:v>
                </c:pt>
                <c:pt idx="10">
                  <c:v>2793</c:v>
                </c:pt>
                <c:pt idx="11">
                  <c:v>4131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23-463D-A9FD-962916ABC13B}"/>
            </c:ext>
          </c:extLst>
        </c:ser>
        <c:ser>
          <c:idx val="1"/>
          <c:order val="1"/>
          <c:tx>
            <c:strRef>
              <c:f>'South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18-19'!$B$10:$M$10</c:f>
              <c:numCache>
                <c:formatCode>#,##0</c:formatCode>
                <c:ptCount val="12"/>
                <c:pt idx="0">
                  <c:v>2548</c:v>
                </c:pt>
                <c:pt idx="1">
                  <c:v>2611</c:v>
                </c:pt>
                <c:pt idx="2">
                  <c:v>2607</c:v>
                </c:pt>
                <c:pt idx="3">
                  <c:v>2616</c:v>
                </c:pt>
                <c:pt idx="4">
                  <c:v>2634</c:v>
                </c:pt>
                <c:pt idx="5">
                  <c:v>2633</c:v>
                </c:pt>
                <c:pt idx="6">
                  <c:v>2634</c:v>
                </c:pt>
                <c:pt idx="7">
                  <c:v>2640</c:v>
                </c:pt>
                <c:pt idx="8">
                  <c:v>2654</c:v>
                </c:pt>
                <c:pt idx="9">
                  <c:v>2640</c:v>
                </c:pt>
                <c:pt idx="10">
                  <c:v>2435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3-463D-A9FD-962916ABC13B}"/>
            </c:ext>
          </c:extLst>
        </c:ser>
        <c:ser>
          <c:idx val="2"/>
          <c:order val="2"/>
          <c:tx>
            <c:strRef>
              <c:f>'South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18-19'!$B$11:$M$11</c:f>
              <c:numCache>
                <c:formatCode>#,##0</c:formatCode>
                <c:ptCount val="12"/>
                <c:pt idx="0">
                  <c:v>1780</c:v>
                </c:pt>
                <c:pt idx="1">
                  <c:v>1812</c:v>
                </c:pt>
                <c:pt idx="2">
                  <c:v>1828</c:v>
                </c:pt>
                <c:pt idx="3">
                  <c:v>1813</c:v>
                </c:pt>
                <c:pt idx="4">
                  <c:v>1817</c:v>
                </c:pt>
                <c:pt idx="5">
                  <c:v>1825</c:v>
                </c:pt>
                <c:pt idx="6">
                  <c:v>1839</c:v>
                </c:pt>
                <c:pt idx="7">
                  <c:v>1835</c:v>
                </c:pt>
                <c:pt idx="8">
                  <c:v>1862</c:v>
                </c:pt>
                <c:pt idx="9">
                  <c:v>1842</c:v>
                </c:pt>
                <c:pt idx="10">
                  <c:v>1813</c:v>
                </c:pt>
                <c:pt idx="11">
                  <c:v>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23-463D-A9FD-962916ABC13B}"/>
            </c:ext>
          </c:extLst>
        </c:ser>
        <c:ser>
          <c:idx val="3"/>
          <c:order val="3"/>
          <c:tx>
            <c:strRef>
              <c:f>'South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18-19'!$B$12:$M$12</c:f>
              <c:numCache>
                <c:formatCode>#,##0</c:formatCode>
                <c:ptCount val="12"/>
                <c:pt idx="0">
                  <c:v>768</c:v>
                </c:pt>
                <c:pt idx="1">
                  <c:v>799</c:v>
                </c:pt>
                <c:pt idx="2">
                  <c:v>779</c:v>
                </c:pt>
                <c:pt idx="3">
                  <c:v>803</c:v>
                </c:pt>
                <c:pt idx="4">
                  <c:v>817</c:v>
                </c:pt>
                <c:pt idx="5">
                  <c:v>808</c:v>
                </c:pt>
                <c:pt idx="6">
                  <c:v>795</c:v>
                </c:pt>
                <c:pt idx="7">
                  <c:v>805</c:v>
                </c:pt>
                <c:pt idx="8">
                  <c:v>792</c:v>
                </c:pt>
                <c:pt idx="9">
                  <c:v>798</c:v>
                </c:pt>
                <c:pt idx="10">
                  <c:v>622</c:v>
                </c:pt>
                <c:pt idx="11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23-463D-A9FD-962916ABC13B}"/>
            </c:ext>
          </c:extLst>
        </c:ser>
        <c:ser>
          <c:idx val="4"/>
          <c:order val="4"/>
          <c:tx>
            <c:strRef>
              <c:f>'South Region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18-19'!$B$13:$M$13</c:f>
              <c:numCache>
                <c:formatCode>#,##0</c:formatCode>
                <c:ptCount val="12"/>
                <c:pt idx="0">
                  <c:v>349</c:v>
                </c:pt>
                <c:pt idx="1">
                  <c:v>361</c:v>
                </c:pt>
                <c:pt idx="2">
                  <c:v>386</c:v>
                </c:pt>
                <c:pt idx="3">
                  <c:v>411</c:v>
                </c:pt>
                <c:pt idx="4">
                  <c:v>405</c:v>
                </c:pt>
                <c:pt idx="5">
                  <c:v>392</c:v>
                </c:pt>
                <c:pt idx="6">
                  <c:v>370</c:v>
                </c:pt>
                <c:pt idx="7">
                  <c:v>385</c:v>
                </c:pt>
                <c:pt idx="8">
                  <c:v>386</c:v>
                </c:pt>
                <c:pt idx="9">
                  <c:v>387</c:v>
                </c:pt>
                <c:pt idx="10">
                  <c:v>268</c:v>
                </c:pt>
                <c:pt idx="11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23-463D-A9FD-962916ABC13B}"/>
            </c:ext>
          </c:extLst>
        </c:ser>
        <c:ser>
          <c:idx val="5"/>
          <c:order val="5"/>
          <c:tx>
            <c:strRef>
              <c:f>'South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18-19'!$B$14:$M$14</c:f>
              <c:numCache>
                <c:formatCode>#,##0</c:formatCode>
                <c:ptCount val="12"/>
                <c:pt idx="0">
                  <c:v>168</c:v>
                </c:pt>
                <c:pt idx="1">
                  <c:v>166</c:v>
                </c:pt>
                <c:pt idx="2">
                  <c:v>148</c:v>
                </c:pt>
                <c:pt idx="3">
                  <c:v>149</c:v>
                </c:pt>
                <c:pt idx="4">
                  <c:v>150</c:v>
                </c:pt>
                <c:pt idx="5">
                  <c:v>148</c:v>
                </c:pt>
                <c:pt idx="6">
                  <c:v>144</c:v>
                </c:pt>
                <c:pt idx="7">
                  <c:v>140</c:v>
                </c:pt>
                <c:pt idx="8">
                  <c:v>138</c:v>
                </c:pt>
                <c:pt idx="9">
                  <c:v>129</c:v>
                </c:pt>
                <c:pt idx="10">
                  <c:v>81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23-463D-A9FD-962916AB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8096"/>
        <c:axId val="136400256"/>
      </c:lineChart>
      <c:dateAx>
        <c:axId val="13894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0256"/>
        <c:crosses val="autoZero"/>
        <c:auto val="1"/>
        <c:lblOffset val="100"/>
        <c:baseTimeUnit val="months"/>
      </c:dateAx>
      <c:valAx>
        <c:axId val="136400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94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18-19'!$B$17:$M$17</c:f>
              <c:numCache>
                <c:formatCode>#,##0</c:formatCode>
                <c:ptCount val="12"/>
                <c:pt idx="0">
                  <c:v>23</c:v>
                </c:pt>
                <c:pt idx="1">
                  <c:v>97</c:v>
                </c:pt>
                <c:pt idx="2">
                  <c:v>58</c:v>
                </c:pt>
                <c:pt idx="3">
                  <c:v>45</c:v>
                </c:pt>
                <c:pt idx="4">
                  <c:v>57</c:v>
                </c:pt>
                <c:pt idx="5">
                  <c:v>57</c:v>
                </c:pt>
                <c:pt idx="6">
                  <c:v>62</c:v>
                </c:pt>
                <c:pt idx="7">
                  <c:v>63</c:v>
                </c:pt>
                <c:pt idx="8">
                  <c:v>62</c:v>
                </c:pt>
                <c:pt idx="9">
                  <c:v>44</c:v>
                </c:pt>
                <c:pt idx="10">
                  <c:v>52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8-4F6C-B0EE-D6ABDEA92691}"/>
            </c:ext>
          </c:extLst>
        </c:ser>
        <c:ser>
          <c:idx val="1"/>
          <c:order val="1"/>
          <c:tx>
            <c:strRef>
              <c:f>'South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'South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'South Region Data FY 18-19'!$B$18:$M$18</c:f>
              <c:numCache>
                <c:formatCode>#,##0</c:formatCode>
                <c:ptCount val="12"/>
                <c:pt idx="0">
                  <c:v>29</c:v>
                </c:pt>
                <c:pt idx="1">
                  <c:v>51</c:v>
                </c:pt>
                <c:pt idx="2">
                  <c:v>29</c:v>
                </c:pt>
                <c:pt idx="3">
                  <c:v>29</c:v>
                </c:pt>
                <c:pt idx="4">
                  <c:v>51</c:v>
                </c:pt>
                <c:pt idx="5">
                  <c:v>52</c:v>
                </c:pt>
                <c:pt idx="6">
                  <c:v>60</c:v>
                </c:pt>
                <c:pt idx="7">
                  <c:v>50</c:v>
                </c:pt>
                <c:pt idx="8">
                  <c:v>41</c:v>
                </c:pt>
                <c:pt idx="9">
                  <c:v>36</c:v>
                </c:pt>
                <c:pt idx="10">
                  <c:v>40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68-4F6C-B0EE-D6ABDEA9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46560"/>
        <c:axId val="138565824"/>
      </c:barChart>
      <c:dateAx>
        <c:axId val="13894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5824"/>
        <c:crosses val="autoZero"/>
        <c:auto val="1"/>
        <c:lblOffset val="100"/>
        <c:baseTimeUnit val="months"/>
      </c:dateAx>
      <c:valAx>
        <c:axId val="1385658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94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18-19'!$B$2:$M$2</c:f>
              <c:numCache>
                <c:formatCode>#,##0</c:formatCode>
                <c:ptCount val="12"/>
                <c:pt idx="0">
                  <c:v>1683</c:v>
                </c:pt>
                <c:pt idx="1">
                  <c:v>1658</c:v>
                </c:pt>
                <c:pt idx="2">
                  <c:v>1660</c:v>
                </c:pt>
                <c:pt idx="3">
                  <c:v>1640</c:v>
                </c:pt>
                <c:pt idx="4">
                  <c:v>1622</c:v>
                </c:pt>
                <c:pt idx="5">
                  <c:v>1669</c:v>
                </c:pt>
                <c:pt idx="6">
                  <c:v>1692</c:v>
                </c:pt>
                <c:pt idx="7">
                  <c:v>1669</c:v>
                </c:pt>
                <c:pt idx="8">
                  <c:v>1689</c:v>
                </c:pt>
                <c:pt idx="9">
                  <c:v>1765</c:v>
                </c:pt>
                <c:pt idx="10">
                  <c:v>1746</c:v>
                </c:pt>
                <c:pt idx="11">
                  <c:v>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D-4B87-991C-B71552841F6E}"/>
            </c:ext>
          </c:extLst>
        </c:ser>
        <c:ser>
          <c:idx val="1"/>
          <c:order val="1"/>
          <c:tx>
            <c:strRef>
              <c:f>'Circuit 1 Data 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18-19'!$B$3:$M$3</c:f>
              <c:numCache>
                <c:formatCode>#,##0</c:formatCode>
                <c:ptCount val="12"/>
                <c:pt idx="0">
                  <c:v>1337</c:v>
                </c:pt>
                <c:pt idx="1">
                  <c:v>1335</c:v>
                </c:pt>
                <c:pt idx="2">
                  <c:v>1319</c:v>
                </c:pt>
                <c:pt idx="3">
                  <c:v>1312</c:v>
                </c:pt>
                <c:pt idx="4">
                  <c:v>1298</c:v>
                </c:pt>
                <c:pt idx="5">
                  <c:v>1328</c:v>
                </c:pt>
                <c:pt idx="6">
                  <c:v>1387</c:v>
                </c:pt>
                <c:pt idx="7">
                  <c:v>1357</c:v>
                </c:pt>
                <c:pt idx="8">
                  <c:v>1375</c:v>
                </c:pt>
                <c:pt idx="9">
                  <c:v>1440</c:v>
                </c:pt>
                <c:pt idx="10">
                  <c:v>1443</c:v>
                </c:pt>
                <c:pt idx="11">
                  <c:v>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D-4B87-991C-B71552841F6E}"/>
            </c:ext>
          </c:extLst>
        </c:ser>
        <c:ser>
          <c:idx val="2"/>
          <c:order val="2"/>
          <c:tx>
            <c:strRef>
              <c:f>'Circuit 1 Data 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18-19'!$B$4:$M$4</c:f>
              <c:numCache>
                <c:formatCode>#,##0</c:formatCode>
                <c:ptCount val="12"/>
                <c:pt idx="0">
                  <c:v>1019</c:v>
                </c:pt>
                <c:pt idx="1">
                  <c:v>1003</c:v>
                </c:pt>
                <c:pt idx="2">
                  <c:v>1007</c:v>
                </c:pt>
                <c:pt idx="3">
                  <c:v>1004</c:v>
                </c:pt>
                <c:pt idx="4">
                  <c:v>994</c:v>
                </c:pt>
                <c:pt idx="5">
                  <c:v>1033</c:v>
                </c:pt>
                <c:pt idx="6">
                  <c:v>1067</c:v>
                </c:pt>
                <c:pt idx="7">
                  <c:v>1051</c:v>
                </c:pt>
                <c:pt idx="8">
                  <c:v>1037</c:v>
                </c:pt>
                <c:pt idx="9">
                  <c:v>1085</c:v>
                </c:pt>
                <c:pt idx="10">
                  <c:v>1080</c:v>
                </c:pt>
                <c:pt idx="11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8D-4B87-991C-B71552841F6E}"/>
            </c:ext>
          </c:extLst>
        </c:ser>
        <c:ser>
          <c:idx val="3"/>
          <c:order val="3"/>
          <c:tx>
            <c:strRef>
              <c:f>'Circuit 1 Data 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18-19'!$B$5:$M$5</c:f>
              <c:numCache>
                <c:formatCode>#,##0</c:formatCode>
                <c:ptCount val="12"/>
                <c:pt idx="0">
                  <c:v>304</c:v>
                </c:pt>
                <c:pt idx="1">
                  <c:v>332</c:v>
                </c:pt>
                <c:pt idx="2">
                  <c:v>306</c:v>
                </c:pt>
                <c:pt idx="3">
                  <c:v>307</c:v>
                </c:pt>
                <c:pt idx="4">
                  <c:v>304</c:v>
                </c:pt>
                <c:pt idx="5">
                  <c:v>295</c:v>
                </c:pt>
                <c:pt idx="6">
                  <c:v>320</c:v>
                </c:pt>
                <c:pt idx="7">
                  <c:v>306</c:v>
                </c:pt>
                <c:pt idx="8">
                  <c:v>338</c:v>
                </c:pt>
                <c:pt idx="9">
                  <c:v>355</c:v>
                </c:pt>
                <c:pt idx="10">
                  <c:v>361</c:v>
                </c:pt>
                <c:pt idx="11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8D-4B87-991C-B71552841F6E}"/>
            </c:ext>
          </c:extLst>
        </c:ser>
        <c:ser>
          <c:idx val="4"/>
          <c:order val="4"/>
          <c:tx>
            <c:strRef>
              <c:f>'Circuit 1 Data 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18-19'!$B$6:$M$6</c:f>
              <c:numCache>
                <c:formatCode>#,##0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8D-4B87-991C-B7155284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02240"/>
        <c:axId val="136403712"/>
      </c:lineChart>
      <c:dateAx>
        <c:axId val="13940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403712"/>
        <c:crossesAt val="0"/>
        <c:auto val="1"/>
        <c:lblOffset val="100"/>
        <c:baseTimeUnit val="months"/>
      </c:dateAx>
      <c:valAx>
        <c:axId val="1364037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402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83909610648379951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18-19'!$B$9:$M$9</c:f>
              <c:numCache>
                <c:formatCode>#,##0</c:formatCode>
                <c:ptCount val="12"/>
                <c:pt idx="0">
                  <c:v>646</c:v>
                </c:pt>
                <c:pt idx="1">
                  <c:v>638</c:v>
                </c:pt>
                <c:pt idx="2">
                  <c:v>649</c:v>
                </c:pt>
                <c:pt idx="3">
                  <c:v>640</c:v>
                </c:pt>
                <c:pt idx="4">
                  <c:v>648</c:v>
                </c:pt>
                <c:pt idx="5">
                  <c:v>641</c:v>
                </c:pt>
                <c:pt idx="6">
                  <c:v>635</c:v>
                </c:pt>
                <c:pt idx="7">
                  <c:v>639</c:v>
                </c:pt>
                <c:pt idx="8">
                  <c:v>641</c:v>
                </c:pt>
                <c:pt idx="9">
                  <c:v>647</c:v>
                </c:pt>
                <c:pt idx="10">
                  <c:v>649</c:v>
                </c:pt>
                <c:pt idx="11">
                  <c:v>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6F-4F60-A1E5-012CFA21735A}"/>
            </c:ext>
          </c:extLst>
        </c:ser>
        <c:ser>
          <c:idx val="1"/>
          <c:order val="1"/>
          <c:tx>
            <c:strRef>
              <c:f>'Circuit 1 Data 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18-19'!$B$10:$M$10</c:f>
              <c:numCache>
                <c:formatCode>#,##0</c:formatCode>
                <c:ptCount val="12"/>
                <c:pt idx="0">
                  <c:v>632</c:v>
                </c:pt>
                <c:pt idx="1">
                  <c:v>621</c:v>
                </c:pt>
                <c:pt idx="2">
                  <c:v>630</c:v>
                </c:pt>
                <c:pt idx="3">
                  <c:v>623</c:v>
                </c:pt>
                <c:pt idx="4">
                  <c:v>629</c:v>
                </c:pt>
                <c:pt idx="5">
                  <c:v>621</c:v>
                </c:pt>
                <c:pt idx="6">
                  <c:v>616</c:v>
                </c:pt>
                <c:pt idx="7">
                  <c:v>621</c:v>
                </c:pt>
                <c:pt idx="8">
                  <c:v>622</c:v>
                </c:pt>
                <c:pt idx="9">
                  <c:v>628</c:v>
                </c:pt>
                <c:pt idx="10">
                  <c:v>631</c:v>
                </c:pt>
                <c:pt idx="11">
                  <c:v>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6F-4F60-A1E5-012CFA21735A}"/>
            </c:ext>
          </c:extLst>
        </c:ser>
        <c:ser>
          <c:idx val="2"/>
          <c:order val="2"/>
          <c:tx>
            <c:strRef>
              <c:f>'Circuit 1 Data 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18-19'!$B$11:$M$11</c:f>
              <c:numCache>
                <c:formatCode>#,##0</c:formatCode>
                <c:ptCount val="12"/>
                <c:pt idx="0">
                  <c:v>480</c:v>
                </c:pt>
                <c:pt idx="1">
                  <c:v>472</c:v>
                </c:pt>
                <c:pt idx="2">
                  <c:v>476</c:v>
                </c:pt>
                <c:pt idx="3">
                  <c:v>477</c:v>
                </c:pt>
                <c:pt idx="4">
                  <c:v>480</c:v>
                </c:pt>
                <c:pt idx="5">
                  <c:v>474</c:v>
                </c:pt>
                <c:pt idx="6">
                  <c:v>487</c:v>
                </c:pt>
                <c:pt idx="7">
                  <c:v>485</c:v>
                </c:pt>
                <c:pt idx="8">
                  <c:v>477</c:v>
                </c:pt>
                <c:pt idx="9">
                  <c:v>480</c:v>
                </c:pt>
                <c:pt idx="10">
                  <c:v>486</c:v>
                </c:pt>
                <c:pt idx="11">
                  <c:v>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6F-4F60-A1E5-012CFA21735A}"/>
            </c:ext>
          </c:extLst>
        </c:ser>
        <c:ser>
          <c:idx val="3"/>
          <c:order val="3"/>
          <c:tx>
            <c:strRef>
              <c:f>'Circuit 1 Data 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18-19'!$B$12:$M$12</c:f>
              <c:numCache>
                <c:formatCode>#,##0</c:formatCode>
                <c:ptCount val="12"/>
                <c:pt idx="0">
                  <c:v>152</c:v>
                </c:pt>
                <c:pt idx="1">
                  <c:v>149</c:v>
                </c:pt>
                <c:pt idx="2">
                  <c:v>154</c:v>
                </c:pt>
                <c:pt idx="3">
                  <c:v>146</c:v>
                </c:pt>
                <c:pt idx="4">
                  <c:v>149</c:v>
                </c:pt>
                <c:pt idx="5">
                  <c:v>147</c:v>
                </c:pt>
                <c:pt idx="6">
                  <c:v>129</c:v>
                </c:pt>
                <c:pt idx="7">
                  <c:v>136</c:v>
                </c:pt>
                <c:pt idx="8">
                  <c:v>145</c:v>
                </c:pt>
                <c:pt idx="9">
                  <c:v>148</c:v>
                </c:pt>
                <c:pt idx="10">
                  <c:v>145</c:v>
                </c:pt>
                <c:pt idx="11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6F-4F60-A1E5-012CFA21735A}"/>
            </c:ext>
          </c:extLst>
        </c:ser>
        <c:ser>
          <c:idx val="4"/>
          <c:order val="4"/>
          <c:tx>
            <c:strRef>
              <c:f>'Circuit 1 Data 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18-19'!$B$13:$M$13</c:f>
              <c:numCache>
                <c:formatCode>#,##0</c:formatCode>
                <c:ptCount val="12"/>
                <c:pt idx="0">
                  <c:v>68</c:v>
                </c:pt>
                <c:pt idx="1">
                  <c:v>39</c:v>
                </c:pt>
                <c:pt idx="2">
                  <c:v>26</c:v>
                </c:pt>
                <c:pt idx="3">
                  <c:v>42</c:v>
                </c:pt>
                <c:pt idx="4">
                  <c:v>54</c:v>
                </c:pt>
                <c:pt idx="5">
                  <c:v>40</c:v>
                </c:pt>
                <c:pt idx="6">
                  <c:v>51</c:v>
                </c:pt>
                <c:pt idx="7">
                  <c:v>49</c:v>
                </c:pt>
                <c:pt idx="8">
                  <c:v>46</c:v>
                </c:pt>
                <c:pt idx="9">
                  <c:v>37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6F-4F60-A1E5-012CFA21735A}"/>
            </c:ext>
          </c:extLst>
        </c:ser>
        <c:ser>
          <c:idx val="5"/>
          <c:order val="5"/>
          <c:tx>
            <c:strRef>
              <c:f>'Circuit 1 Data 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 Data 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18-19'!$B$14:$M$14</c:f>
              <c:numCache>
                <c:formatCode>#,##0</c:formatCode>
                <c:ptCount val="12"/>
                <c:pt idx="0">
                  <c:v>14</c:v>
                </c:pt>
                <c:pt idx="1">
                  <c:v>17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6F-4F60-A1E5-012CFA217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8400"/>
        <c:axId val="139093120"/>
      </c:lineChart>
      <c:dateAx>
        <c:axId val="139878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3120"/>
        <c:crosses val="autoZero"/>
        <c:auto val="1"/>
        <c:lblOffset val="100"/>
        <c:baseTimeUnit val="months"/>
      </c:dateAx>
      <c:valAx>
        <c:axId val="139093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878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989708656360151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18-19'!$B$17:$M$17</c:f>
              <c:numCache>
                <c:formatCode>#,##0</c:formatCode>
                <c:ptCount val="12"/>
                <c:pt idx="0">
                  <c:v>18</c:v>
                </c:pt>
                <c:pt idx="1">
                  <c:v>19</c:v>
                </c:pt>
                <c:pt idx="2">
                  <c:v>29</c:v>
                </c:pt>
                <c:pt idx="3">
                  <c:v>13</c:v>
                </c:pt>
                <c:pt idx="4">
                  <c:v>17</c:v>
                </c:pt>
                <c:pt idx="5">
                  <c:v>17</c:v>
                </c:pt>
                <c:pt idx="6">
                  <c:v>12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  <c:pt idx="10">
                  <c:v>22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A-4273-801D-814DFB048E57}"/>
            </c:ext>
          </c:extLst>
        </c:ser>
        <c:ser>
          <c:idx val="1"/>
          <c:order val="1"/>
          <c:tx>
            <c:strRef>
              <c:f>'Circuit 1 Data 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 Data 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 Data  FY 18-19'!$B$18:$M$18</c:f>
              <c:numCache>
                <c:formatCode>#,##0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20</c:v>
                </c:pt>
                <c:pt idx="3">
                  <c:v>11</c:v>
                </c:pt>
                <c:pt idx="4">
                  <c:v>15</c:v>
                </c:pt>
                <c:pt idx="5">
                  <c:v>19</c:v>
                </c:pt>
                <c:pt idx="6">
                  <c:v>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A-4273-801D-814DFB04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78912"/>
        <c:axId val="139095424"/>
      </c:barChart>
      <c:dateAx>
        <c:axId val="139878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5424"/>
        <c:crosses val="autoZero"/>
        <c:auto val="1"/>
        <c:lblOffset val="100"/>
        <c:baseTimeUnit val="months"/>
      </c:dateAx>
      <c:valAx>
        <c:axId val="13909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8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 Representation</a:t>
            </a:r>
          </a:p>
        </c:rich>
      </c:tx>
      <c:layout>
        <c:manualLayout>
          <c:xMode val="edge"/>
          <c:yMode val="edge"/>
          <c:x val="5.12530406242572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7936460435220164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18-19'!$B$2:$M$2</c:f>
              <c:numCache>
                <c:formatCode>0</c:formatCode>
                <c:ptCount val="12"/>
                <c:pt idx="0">
                  <c:v>420</c:v>
                </c:pt>
                <c:pt idx="1">
                  <c:v>421</c:v>
                </c:pt>
                <c:pt idx="2">
                  <c:v>426</c:v>
                </c:pt>
                <c:pt idx="3">
                  <c:v>426</c:v>
                </c:pt>
                <c:pt idx="4">
                  <c:v>433</c:v>
                </c:pt>
                <c:pt idx="5">
                  <c:v>434</c:v>
                </c:pt>
                <c:pt idx="6">
                  <c:v>440</c:v>
                </c:pt>
                <c:pt idx="7">
                  <c:v>438</c:v>
                </c:pt>
                <c:pt idx="8">
                  <c:v>443</c:v>
                </c:pt>
                <c:pt idx="9">
                  <c:v>448</c:v>
                </c:pt>
                <c:pt idx="10">
                  <c:v>470</c:v>
                </c:pt>
                <c:pt idx="11">
                  <c:v>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B-4CD6-B087-BCC8BCD955BD}"/>
            </c:ext>
          </c:extLst>
        </c:ser>
        <c:ser>
          <c:idx val="1"/>
          <c:order val="1"/>
          <c:tx>
            <c:strRef>
              <c:f>'Circuit 2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18-19'!$B$3:$M$3</c:f>
              <c:numCache>
                <c:formatCode>#,##0</c:formatCode>
                <c:ptCount val="12"/>
                <c:pt idx="0">
                  <c:v>440</c:v>
                </c:pt>
                <c:pt idx="1">
                  <c:v>445</c:v>
                </c:pt>
                <c:pt idx="2">
                  <c:v>459</c:v>
                </c:pt>
                <c:pt idx="3">
                  <c:v>456</c:v>
                </c:pt>
                <c:pt idx="4">
                  <c:v>449</c:v>
                </c:pt>
                <c:pt idx="5">
                  <c:v>454</c:v>
                </c:pt>
                <c:pt idx="6">
                  <c:v>448</c:v>
                </c:pt>
                <c:pt idx="7">
                  <c:v>456</c:v>
                </c:pt>
                <c:pt idx="8">
                  <c:v>444</c:v>
                </c:pt>
                <c:pt idx="9">
                  <c:v>455</c:v>
                </c:pt>
                <c:pt idx="10">
                  <c:v>490</c:v>
                </c:pt>
                <c:pt idx="11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B-4CD6-B087-BCC8BCD955BD}"/>
            </c:ext>
          </c:extLst>
        </c:ser>
        <c:ser>
          <c:idx val="2"/>
          <c:order val="2"/>
          <c:tx>
            <c:strRef>
              <c:f>'Circuit 2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18-19'!$B$4:$M$4</c:f>
              <c:numCache>
                <c:formatCode>#,##0</c:formatCode>
                <c:ptCount val="12"/>
                <c:pt idx="0">
                  <c:v>410</c:v>
                </c:pt>
                <c:pt idx="1">
                  <c:v>417</c:v>
                </c:pt>
                <c:pt idx="2">
                  <c:v>414</c:v>
                </c:pt>
                <c:pt idx="3">
                  <c:v>424</c:v>
                </c:pt>
                <c:pt idx="4">
                  <c:v>425</c:v>
                </c:pt>
                <c:pt idx="5">
                  <c:v>436</c:v>
                </c:pt>
                <c:pt idx="6">
                  <c:v>423</c:v>
                </c:pt>
                <c:pt idx="7">
                  <c:v>439</c:v>
                </c:pt>
                <c:pt idx="8">
                  <c:v>427</c:v>
                </c:pt>
                <c:pt idx="9">
                  <c:v>445</c:v>
                </c:pt>
                <c:pt idx="10">
                  <c:v>473</c:v>
                </c:pt>
                <c:pt idx="11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B-4CD6-B087-BCC8BCD955BD}"/>
            </c:ext>
          </c:extLst>
        </c:ser>
        <c:ser>
          <c:idx val="3"/>
          <c:order val="3"/>
          <c:tx>
            <c:strRef>
              <c:f>'Circuit 2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18-19'!$B$5:$M$5</c:f>
              <c:numCache>
                <c:formatCode>#,##0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45</c:v>
                </c:pt>
                <c:pt idx="3">
                  <c:v>32</c:v>
                </c:pt>
                <c:pt idx="4">
                  <c:v>24</c:v>
                </c:pt>
                <c:pt idx="5">
                  <c:v>18</c:v>
                </c:pt>
                <c:pt idx="6">
                  <c:v>24</c:v>
                </c:pt>
                <c:pt idx="7">
                  <c:v>17</c:v>
                </c:pt>
                <c:pt idx="8">
                  <c:v>17</c:v>
                </c:pt>
                <c:pt idx="9">
                  <c:v>10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B-4CD6-B087-BCC8BCD955BD}"/>
            </c:ext>
          </c:extLst>
        </c:ser>
        <c:ser>
          <c:idx val="4"/>
          <c:order val="4"/>
          <c:tx>
            <c:strRef>
              <c:f>'Circuit 2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'Circuit 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18-19'!$B$6:$M$6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B-4CD6-B087-BCC8BCD95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2304"/>
        <c:axId val="139097728"/>
      </c:lineChart>
      <c:dateAx>
        <c:axId val="13968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097728"/>
        <c:crosses val="autoZero"/>
        <c:auto val="1"/>
        <c:lblOffset val="100"/>
        <c:baseTimeUnit val="months"/>
      </c:dateAx>
      <c:valAx>
        <c:axId val="139097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9682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3281598470715"/>
          <c:y val="2.4881889763779523E-2"/>
          <c:w val="0.15096718401529291"/>
          <c:h val="0.936906714785651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668239446947742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18-19'!$B$9:$M$9</c:f>
              <c:numCache>
                <c:formatCode>#,##0</c:formatCode>
                <c:ptCount val="12"/>
                <c:pt idx="0">
                  <c:v>326</c:v>
                </c:pt>
                <c:pt idx="1">
                  <c:v>331</c:v>
                </c:pt>
                <c:pt idx="2">
                  <c:v>333</c:v>
                </c:pt>
                <c:pt idx="3">
                  <c:v>330</c:v>
                </c:pt>
                <c:pt idx="4">
                  <c:v>340</c:v>
                </c:pt>
                <c:pt idx="5">
                  <c:v>341</c:v>
                </c:pt>
                <c:pt idx="6">
                  <c:v>345</c:v>
                </c:pt>
                <c:pt idx="7">
                  <c:v>350</c:v>
                </c:pt>
                <c:pt idx="8">
                  <c:v>346</c:v>
                </c:pt>
                <c:pt idx="9">
                  <c:v>341</c:v>
                </c:pt>
                <c:pt idx="10">
                  <c:v>335</c:v>
                </c:pt>
                <c:pt idx="11">
                  <c:v>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F-45E0-90A7-DC65D723BBB5}"/>
            </c:ext>
          </c:extLst>
        </c:ser>
        <c:ser>
          <c:idx val="1"/>
          <c:order val="1"/>
          <c:tx>
            <c:strRef>
              <c:f>'Circuit 2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18-19'!$B$10:$M$10</c:f>
              <c:numCache>
                <c:formatCode>#,##0</c:formatCode>
                <c:ptCount val="12"/>
                <c:pt idx="0">
                  <c:v>322</c:v>
                </c:pt>
                <c:pt idx="1">
                  <c:v>326</c:v>
                </c:pt>
                <c:pt idx="2">
                  <c:v>326</c:v>
                </c:pt>
                <c:pt idx="3">
                  <c:v>326</c:v>
                </c:pt>
                <c:pt idx="4">
                  <c:v>336</c:v>
                </c:pt>
                <c:pt idx="5">
                  <c:v>338</c:v>
                </c:pt>
                <c:pt idx="6">
                  <c:v>342</c:v>
                </c:pt>
                <c:pt idx="7">
                  <c:v>347</c:v>
                </c:pt>
                <c:pt idx="8">
                  <c:v>342</c:v>
                </c:pt>
                <c:pt idx="9">
                  <c:v>337</c:v>
                </c:pt>
                <c:pt idx="10">
                  <c:v>305</c:v>
                </c:pt>
                <c:pt idx="11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F-45E0-90A7-DC65D723BBB5}"/>
            </c:ext>
          </c:extLst>
        </c:ser>
        <c:ser>
          <c:idx val="2"/>
          <c:order val="2"/>
          <c:tx>
            <c:strRef>
              <c:f>'Circuit 2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18-19'!$B$11:$M$11</c:f>
              <c:numCache>
                <c:formatCode>#,##0</c:formatCode>
                <c:ptCount val="12"/>
                <c:pt idx="0">
                  <c:v>246</c:v>
                </c:pt>
                <c:pt idx="1">
                  <c:v>256</c:v>
                </c:pt>
                <c:pt idx="2">
                  <c:v>250</c:v>
                </c:pt>
                <c:pt idx="3">
                  <c:v>244</c:v>
                </c:pt>
                <c:pt idx="4">
                  <c:v>241</c:v>
                </c:pt>
                <c:pt idx="5">
                  <c:v>256</c:v>
                </c:pt>
                <c:pt idx="6">
                  <c:v>251</c:v>
                </c:pt>
                <c:pt idx="7">
                  <c:v>260</c:v>
                </c:pt>
                <c:pt idx="8">
                  <c:v>265</c:v>
                </c:pt>
                <c:pt idx="9">
                  <c:v>268</c:v>
                </c:pt>
                <c:pt idx="10">
                  <c:v>276</c:v>
                </c:pt>
                <c:pt idx="11">
                  <c:v>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F-45E0-90A7-DC65D723BBB5}"/>
            </c:ext>
          </c:extLst>
        </c:ser>
        <c:ser>
          <c:idx val="3"/>
          <c:order val="3"/>
          <c:tx>
            <c:strRef>
              <c:f>'Circuit 2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18-19'!$B$12:$M$12</c:f>
              <c:numCache>
                <c:formatCode>#,##0</c:formatCode>
                <c:ptCount val="12"/>
                <c:pt idx="0">
                  <c:v>76</c:v>
                </c:pt>
                <c:pt idx="1">
                  <c:v>70</c:v>
                </c:pt>
                <c:pt idx="2">
                  <c:v>76</c:v>
                </c:pt>
                <c:pt idx="3">
                  <c:v>82</c:v>
                </c:pt>
                <c:pt idx="4">
                  <c:v>95</c:v>
                </c:pt>
                <c:pt idx="5">
                  <c:v>82</c:v>
                </c:pt>
                <c:pt idx="6">
                  <c:v>91</c:v>
                </c:pt>
                <c:pt idx="7">
                  <c:v>87</c:v>
                </c:pt>
                <c:pt idx="8">
                  <c:v>77</c:v>
                </c:pt>
                <c:pt idx="9">
                  <c:v>69</c:v>
                </c:pt>
                <c:pt idx="10">
                  <c:v>29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F-45E0-90A7-DC65D723BBB5}"/>
            </c:ext>
          </c:extLst>
        </c:ser>
        <c:ser>
          <c:idx val="4"/>
          <c:order val="4"/>
          <c:tx>
            <c:strRef>
              <c:f>'Circuit 2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18-19'!$B$13:$M$13</c:f>
              <c:numCache>
                <c:formatCode>#,##0</c:formatCode>
                <c:ptCount val="12"/>
                <c:pt idx="0">
                  <c:v>26</c:v>
                </c:pt>
                <c:pt idx="1">
                  <c:v>23</c:v>
                </c:pt>
                <c:pt idx="2">
                  <c:v>28</c:v>
                </c:pt>
                <c:pt idx="3">
                  <c:v>28</c:v>
                </c:pt>
                <c:pt idx="4">
                  <c:v>27</c:v>
                </c:pt>
                <c:pt idx="5">
                  <c:v>31</c:v>
                </c:pt>
                <c:pt idx="6">
                  <c:v>32</c:v>
                </c:pt>
                <c:pt idx="7">
                  <c:v>31</c:v>
                </c:pt>
                <c:pt idx="8">
                  <c:v>33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9F-45E0-90A7-DC65D723BBB5}"/>
            </c:ext>
          </c:extLst>
        </c:ser>
        <c:ser>
          <c:idx val="5"/>
          <c:order val="5"/>
          <c:tx>
            <c:strRef>
              <c:f>'Circuit 2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18-19'!$B$14:$M$14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9F-45E0-90A7-DC65D723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3840"/>
        <c:axId val="139788288"/>
      </c:lineChart>
      <c:dateAx>
        <c:axId val="139683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88288"/>
        <c:crosses val="autoZero"/>
        <c:auto val="1"/>
        <c:lblOffset val="100"/>
        <c:baseTimeUnit val="months"/>
      </c:dateAx>
      <c:valAx>
        <c:axId val="139788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683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061009714826106"/>
          <c:y val="1.615813648293967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18-19'!$B$17:$M$17</c:f>
              <c:numCache>
                <c:formatCode>#,##0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</c:v>
                </c:pt>
                <c:pt idx="4">
                  <c:v>13</c:v>
                </c:pt>
                <c:pt idx="5">
                  <c:v>11</c:v>
                </c:pt>
                <c:pt idx="6">
                  <c:v>10</c:v>
                </c:pt>
                <c:pt idx="7">
                  <c:v>13</c:v>
                </c:pt>
                <c:pt idx="8">
                  <c:v>2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7-41BB-B039-03CF263A100C}"/>
            </c:ext>
          </c:extLst>
        </c:ser>
        <c:ser>
          <c:idx val="1"/>
          <c:order val="1"/>
          <c:tx>
            <c:strRef>
              <c:f>'Circuit 2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 Data FY 18-19'!$B$18:$M$18</c:f>
              <c:numCache>
                <c:formatCode>#,##0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7-41BB-B039-03CF263A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4352"/>
        <c:axId val="139790592"/>
      </c:barChart>
      <c:dateAx>
        <c:axId val="139684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0592"/>
        <c:crosses val="autoZero"/>
        <c:auto val="1"/>
        <c:lblOffset val="100"/>
        <c:baseTimeUnit val="months"/>
      </c:dateAx>
      <c:valAx>
        <c:axId val="13979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684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18-19'!$B$2:$M$2</c:f>
              <c:numCache>
                <c:formatCode>0</c:formatCode>
                <c:ptCount val="12"/>
                <c:pt idx="0">
                  <c:v>507</c:v>
                </c:pt>
                <c:pt idx="1">
                  <c:v>487</c:v>
                </c:pt>
                <c:pt idx="2">
                  <c:v>488</c:v>
                </c:pt>
                <c:pt idx="3">
                  <c:v>468</c:v>
                </c:pt>
                <c:pt idx="4">
                  <c:v>462</c:v>
                </c:pt>
                <c:pt idx="5">
                  <c:v>447</c:v>
                </c:pt>
                <c:pt idx="6">
                  <c:v>453</c:v>
                </c:pt>
                <c:pt idx="7">
                  <c:v>480</c:v>
                </c:pt>
                <c:pt idx="8">
                  <c:v>494</c:v>
                </c:pt>
                <c:pt idx="9">
                  <c:v>478</c:v>
                </c:pt>
                <c:pt idx="10">
                  <c:v>483</c:v>
                </c:pt>
                <c:pt idx="11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5-4B51-8E85-CEE08C00A96E}"/>
            </c:ext>
          </c:extLst>
        </c:ser>
        <c:ser>
          <c:idx val="1"/>
          <c:order val="1"/>
          <c:tx>
            <c:strRef>
              <c:f>'Circuit 3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18-19'!$B$3:$M$3</c:f>
              <c:numCache>
                <c:formatCode>#,##0</c:formatCode>
                <c:ptCount val="12"/>
                <c:pt idx="0">
                  <c:v>523</c:v>
                </c:pt>
                <c:pt idx="1">
                  <c:v>524</c:v>
                </c:pt>
                <c:pt idx="2">
                  <c:v>500</c:v>
                </c:pt>
                <c:pt idx="3">
                  <c:v>474</c:v>
                </c:pt>
                <c:pt idx="4">
                  <c:v>459</c:v>
                </c:pt>
                <c:pt idx="5">
                  <c:v>461</c:v>
                </c:pt>
                <c:pt idx="6">
                  <c:v>466</c:v>
                </c:pt>
                <c:pt idx="7">
                  <c:v>496</c:v>
                </c:pt>
                <c:pt idx="8">
                  <c:v>494</c:v>
                </c:pt>
                <c:pt idx="9">
                  <c:v>496</c:v>
                </c:pt>
                <c:pt idx="10">
                  <c:v>484</c:v>
                </c:pt>
                <c:pt idx="1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5-4B51-8E85-CEE08C00A96E}"/>
            </c:ext>
          </c:extLst>
        </c:ser>
        <c:ser>
          <c:idx val="2"/>
          <c:order val="2"/>
          <c:tx>
            <c:strRef>
              <c:f>'Circuit 3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18-19'!$B$4:$M$4</c:f>
              <c:numCache>
                <c:formatCode>#,##0</c:formatCode>
                <c:ptCount val="12"/>
                <c:pt idx="0">
                  <c:v>324</c:v>
                </c:pt>
                <c:pt idx="1">
                  <c:v>337</c:v>
                </c:pt>
                <c:pt idx="2">
                  <c:v>305</c:v>
                </c:pt>
                <c:pt idx="3">
                  <c:v>281</c:v>
                </c:pt>
                <c:pt idx="4">
                  <c:v>268</c:v>
                </c:pt>
                <c:pt idx="5">
                  <c:v>263</c:v>
                </c:pt>
                <c:pt idx="6">
                  <c:v>263</c:v>
                </c:pt>
                <c:pt idx="7">
                  <c:v>257</c:v>
                </c:pt>
                <c:pt idx="8">
                  <c:v>293</c:v>
                </c:pt>
                <c:pt idx="9">
                  <c:v>290</c:v>
                </c:pt>
                <c:pt idx="10">
                  <c:v>302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5-4B51-8E85-CEE08C00A96E}"/>
            </c:ext>
          </c:extLst>
        </c:ser>
        <c:ser>
          <c:idx val="3"/>
          <c:order val="3"/>
          <c:tx>
            <c:strRef>
              <c:f>'Circuit 3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18-19'!$B$5:$M$5</c:f>
              <c:numCache>
                <c:formatCode>#,##0</c:formatCode>
                <c:ptCount val="12"/>
                <c:pt idx="0">
                  <c:v>198</c:v>
                </c:pt>
                <c:pt idx="1">
                  <c:v>185</c:v>
                </c:pt>
                <c:pt idx="2">
                  <c:v>192</c:v>
                </c:pt>
                <c:pt idx="3">
                  <c:v>193</c:v>
                </c:pt>
                <c:pt idx="4">
                  <c:v>191</c:v>
                </c:pt>
                <c:pt idx="5">
                  <c:v>198</c:v>
                </c:pt>
                <c:pt idx="6">
                  <c:v>203</c:v>
                </c:pt>
                <c:pt idx="7">
                  <c:v>233</c:v>
                </c:pt>
                <c:pt idx="8">
                  <c:v>198</c:v>
                </c:pt>
                <c:pt idx="9">
                  <c:v>198</c:v>
                </c:pt>
                <c:pt idx="10">
                  <c:v>182</c:v>
                </c:pt>
                <c:pt idx="1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65-4B51-8E85-CEE08C00A96E}"/>
            </c:ext>
          </c:extLst>
        </c:ser>
        <c:ser>
          <c:idx val="4"/>
          <c:order val="4"/>
          <c:tx>
            <c:strRef>
              <c:f>'Circuit 3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18-19'!$B$6:$M$6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65-4B51-8E85-CEE08C00A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9968"/>
        <c:axId val="139792896"/>
      </c:lineChart>
      <c:dateAx>
        <c:axId val="14017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2896"/>
        <c:crosses val="autoZero"/>
        <c:auto val="1"/>
        <c:lblOffset val="100"/>
        <c:baseTimeUnit val="months"/>
      </c:dateAx>
      <c:valAx>
        <c:axId val="139792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017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18-19'!$B$9:$M$9</c:f>
              <c:numCache>
                <c:formatCode>#,##0</c:formatCode>
                <c:ptCount val="12"/>
                <c:pt idx="0">
                  <c:v>10973</c:v>
                </c:pt>
                <c:pt idx="1">
                  <c:v>11074</c:v>
                </c:pt>
                <c:pt idx="2">
                  <c:v>11022</c:v>
                </c:pt>
                <c:pt idx="3">
                  <c:v>10950</c:v>
                </c:pt>
                <c:pt idx="4">
                  <c:v>11174</c:v>
                </c:pt>
                <c:pt idx="5">
                  <c:v>11038</c:v>
                </c:pt>
                <c:pt idx="6">
                  <c:v>11011</c:v>
                </c:pt>
                <c:pt idx="7">
                  <c:v>11010</c:v>
                </c:pt>
                <c:pt idx="8">
                  <c:v>11051</c:v>
                </c:pt>
                <c:pt idx="9">
                  <c:v>11041</c:v>
                </c:pt>
                <c:pt idx="10">
                  <c:v>11047</c:v>
                </c:pt>
                <c:pt idx="11">
                  <c:v>16846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C-433B-B82F-064731D86C81}"/>
            </c:ext>
          </c:extLst>
        </c:ser>
        <c:ser>
          <c:idx val="1"/>
          <c:order val="1"/>
          <c:tx>
            <c:strRef>
              <c:f>'Statewide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18-19'!$B$10:$M$10</c:f>
              <c:numCache>
                <c:formatCode>#,##0</c:formatCode>
                <c:ptCount val="12"/>
                <c:pt idx="0">
                  <c:v>10251</c:v>
                </c:pt>
                <c:pt idx="1">
                  <c:v>10355</c:v>
                </c:pt>
                <c:pt idx="2">
                  <c:v>10319</c:v>
                </c:pt>
                <c:pt idx="3">
                  <c:v>10256</c:v>
                </c:pt>
                <c:pt idx="4">
                  <c:v>10478</c:v>
                </c:pt>
                <c:pt idx="5">
                  <c:v>10352</c:v>
                </c:pt>
                <c:pt idx="6">
                  <c:v>10335</c:v>
                </c:pt>
                <c:pt idx="7">
                  <c:v>10350</c:v>
                </c:pt>
                <c:pt idx="8">
                  <c:v>10387</c:v>
                </c:pt>
                <c:pt idx="9">
                  <c:v>10386</c:v>
                </c:pt>
                <c:pt idx="10">
                  <c:v>10100</c:v>
                </c:pt>
                <c:pt idx="11">
                  <c:v>9842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C-433B-B82F-064731D86C81}"/>
            </c:ext>
          </c:extLst>
        </c:ser>
        <c:ser>
          <c:idx val="2"/>
          <c:order val="2"/>
          <c:tx>
            <c:strRef>
              <c:f>'Statewide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18-19'!$B$11:$M$11</c:f>
              <c:numCache>
                <c:formatCode>#,##0</c:formatCode>
                <c:ptCount val="12"/>
                <c:pt idx="0">
                  <c:v>7668</c:v>
                </c:pt>
                <c:pt idx="1">
                  <c:v>7765</c:v>
                </c:pt>
                <c:pt idx="2">
                  <c:v>7796</c:v>
                </c:pt>
                <c:pt idx="3">
                  <c:v>7736</c:v>
                </c:pt>
                <c:pt idx="4">
                  <c:v>7939</c:v>
                </c:pt>
                <c:pt idx="5">
                  <c:v>7817</c:v>
                </c:pt>
                <c:pt idx="6">
                  <c:v>7871</c:v>
                </c:pt>
                <c:pt idx="7">
                  <c:v>7871</c:v>
                </c:pt>
                <c:pt idx="8">
                  <c:v>7899</c:v>
                </c:pt>
                <c:pt idx="9">
                  <c:v>7835</c:v>
                </c:pt>
                <c:pt idx="10">
                  <c:v>7810</c:v>
                </c:pt>
                <c:pt idx="11">
                  <c:v>7930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C-433B-B82F-064731D86C81}"/>
            </c:ext>
          </c:extLst>
        </c:ser>
        <c:ser>
          <c:idx val="3"/>
          <c:order val="3"/>
          <c:tx>
            <c:strRef>
              <c:f>'Statewide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18-19'!$B$12:$M$12</c:f>
              <c:numCache>
                <c:formatCode>#,##0</c:formatCode>
                <c:ptCount val="12"/>
                <c:pt idx="0">
                  <c:v>2583</c:v>
                </c:pt>
                <c:pt idx="1">
                  <c:v>2590</c:v>
                </c:pt>
                <c:pt idx="2">
                  <c:v>2523</c:v>
                </c:pt>
                <c:pt idx="3">
                  <c:v>2520</c:v>
                </c:pt>
                <c:pt idx="4">
                  <c:v>2539</c:v>
                </c:pt>
                <c:pt idx="5">
                  <c:v>2535</c:v>
                </c:pt>
                <c:pt idx="6">
                  <c:v>2464</c:v>
                </c:pt>
                <c:pt idx="7">
                  <c:v>2479</c:v>
                </c:pt>
                <c:pt idx="8">
                  <c:v>2488</c:v>
                </c:pt>
                <c:pt idx="9">
                  <c:v>2551</c:v>
                </c:pt>
                <c:pt idx="10">
                  <c:v>2290</c:v>
                </c:pt>
                <c:pt idx="11">
                  <c:v>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C-433B-B82F-064731D86C81}"/>
            </c:ext>
          </c:extLst>
        </c:ser>
        <c:ser>
          <c:idx val="4"/>
          <c:order val="4"/>
          <c:tx>
            <c:strRef>
              <c:f>'Statewide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18-19'!$B$13:$M$13</c:f>
              <c:numCache>
                <c:formatCode>#,##0</c:formatCode>
                <c:ptCount val="12"/>
                <c:pt idx="0">
                  <c:v>1064</c:v>
                </c:pt>
                <c:pt idx="1">
                  <c:v>1004</c:v>
                </c:pt>
                <c:pt idx="2">
                  <c:v>1022</c:v>
                </c:pt>
                <c:pt idx="3">
                  <c:v>1085</c:v>
                </c:pt>
                <c:pt idx="4">
                  <c:v>1072</c:v>
                </c:pt>
                <c:pt idx="5">
                  <c:v>1054</c:v>
                </c:pt>
                <c:pt idx="6">
                  <c:v>1040</c:v>
                </c:pt>
                <c:pt idx="7">
                  <c:v>1067</c:v>
                </c:pt>
                <c:pt idx="8">
                  <c:v>1055</c:v>
                </c:pt>
                <c:pt idx="9">
                  <c:v>1009</c:v>
                </c:pt>
                <c:pt idx="10">
                  <c:v>908</c:v>
                </c:pt>
                <c:pt idx="11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C-433B-B82F-064731D86C81}"/>
            </c:ext>
          </c:extLst>
        </c:ser>
        <c:ser>
          <c:idx val="5"/>
          <c:order val="5"/>
          <c:tx>
            <c:strRef>
              <c:f>'Statewide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'Statewide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18-19'!$B$14:$M$14</c:f>
              <c:numCache>
                <c:formatCode>#,##0</c:formatCode>
                <c:ptCount val="12"/>
                <c:pt idx="0">
                  <c:v>722</c:v>
                </c:pt>
                <c:pt idx="1">
                  <c:v>719</c:v>
                </c:pt>
                <c:pt idx="2">
                  <c:v>703</c:v>
                </c:pt>
                <c:pt idx="3">
                  <c:v>694</c:v>
                </c:pt>
                <c:pt idx="4">
                  <c:v>696</c:v>
                </c:pt>
                <c:pt idx="5">
                  <c:v>686</c:v>
                </c:pt>
                <c:pt idx="6">
                  <c:v>676</c:v>
                </c:pt>
                <c:pt idx="7">
                  <c:v>660</c:v>
                </c:pt>
                <c:pt idx="8">
                  <c:v>664</c:v>
                </c:pt>
                <c:pt idx="9">
                  <c:v>655</c:v>
                </c:pt>
                <c:pt idx="10">
                  <c:v>583</c:v>
                </c:pt>
                <c:pt idx="11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C-433B-B82F-064731D86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51200"/>
        <c:axId val="135108224"/>
      </c:lineChart>
      <c:dateAx>
        <c:axId val="136051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5108224"/>
        <c:crosses val="autoZero"/>
        <c:auto val="1"/>
        <c:lblOffset val="100"/>
        <c:baseTimeUnit val="months"/>
      </c:dateAx>
      <c:valAx>
        <c:axId val="135108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6051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6227018385291767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18-19'!$B$9:$M$9</c:f>
              <c:numCache>
                <c:formatCode>#,##0</c:formatCode>
                <c:ptCount val="12"/>
                <c:pt idx="0">
                  <c:v>171</c:v>
                </c:pt>
                <c:pt idx="1">
                  <c:v>169</c:v>
                </c:pt>
                <c:pt idx="2">
                  <c:v>170</c:v>
                </c:pt>
                <c:pt idx="3">
                  <c:v>167</c:v>
                </c:pt>
                <c:pt idx="4">
                  <c:v>170</c:v>
                </c:pt>
                <c:pt idx="5">
                  <c:v>166</c:v>
                </c:pt>
                <c:pt idx="6">
                  <c:v>165</c:v>
                </c:pt>
                <c:pt idx="7">
                  <c:v>168</c:v>
                </c:pt>
                <c:pt idx="8">
                  <c:v>166</c:v>
                </c:pt>
                <c:pt idx="9">
                  <c:v>164</c:v>
                </c:pt>
                <c:pt idx="10">
                  <c:v>156</c:v>
                </c:pt>
                <c:pt idx="11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2-4A55-97B7-8BE83461A9E8}"/>
            </c:ext>
          </c:extLst>
        </c:ser>
        <c:ser>
          <c:idx val="1"/>
          <c:order val="1"/>
          <c:tx>
            <c:strRef>
              <c:f>'Circuit 3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18-19'!$B$10:$M$10</c:f>
              <c:numCache>
                <c:formatCode>#,##0</c:formatCode>
                <c:ptCount val="12"/>
                <c:pt idx="0">
                  <c:v>142</c:v>
                </c:pt>
                <c:pt idx="1">
                  <c:v>140</c:v>
                </c:pt>
                <c:pt idx="2">
                  <c:v>141</c:v>
                </c:pt>
                <c:pt idx="3">
                  <c:v>138</c:v>
                </c:pt>
                <c:pt idx="4">
                  <c:v>142</c:v>
                </c:pt>
                <c:pt idx="5">
                  <c:v>139</c:v>
                </c:pt>
                <c:pt idx="6">
                  <c:v>138</c:v>
                </c:pt>
                <c:pt idx="7">
                  <c:v>141</c:v>
                </c:pt>
                <c:pt idx="8">
                  <c:v>139</c:v>
                </c:pt>
                <c:pt idx="9">
                  <c:v>137</c:v>
                </c:pt>
                <c:pt idx="10">
                  <c:v>130</c:v>
                </c:pt>
                <c:pt idx="11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2-4A55-97B7-8BE83461A9E8}"/>
            </c:ext>
          </c:extLst>
        </c:ser>
        <c:ser>
          <c:idx val="2"/>
          <c:order val="2"/>
          <c:tx>
            <c:strRef>
              <c:f>'Circuit 3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18-19'!$B$11:$M$11</c:f>
              <c:numCache>
                <c:formatCode>#,##0</c:formatCode>
                <c:ptCount val="12"/>
                <c:pt idx="0">
                  <c:v>121</c:v>
                </c:pt>
                <c:pt idx="1">
                  <c:v>118</c:v>
                </c:pt>
                <c:pt idx="2">
                  <c:v>122</c:v>
                </c:pt>
                <c:pt idx="3">
                  <c:v>113</c:v>
                </c:pt>
                <c:pt idx="4">
                  <c:v>111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115</c:v>
                </c:pt>
                <c:pt idx="9">
                  <c:v>114</c:v>
                </c:pt>
                <c:pt idx="10">
                  <c:v>111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2-4A55-97B7-8BE83461A9E8}"/>
            </c:ext>
          </c:extLst>
        </c:ser>
        <c:ser>
          <c:idx val="3"/>
          <c:order val="3"/>
          <c:tx>
            <c:strRef>
              <c:f>'Circuit 3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18-19'!$B$12:$M$12</c:f>
              <c:numCache>
                <c:formatCode>#,##0</c:formatCode>
                <c:ptCount val="12"/>
                <c:pt idx="0">
                  <c:v>21</c:v>
                </c:pt>
                <c:pt idx="1">
                  <c:v>22</c:v>
                </c:pt>
                <c:pt idx="2">
                  <c:v>19</c:v>
                </c:pt>
                <c:pt idx="3">
                  <c:v>25</c:v>
                </c:pt>
                <c:pt idx="4">
                  <c:v>31</c:v>
                </c:pt>
                <c:pt idx="5">
                  <c:v>27</c:v>
                </c:pt>
                <c:pt idx="6">
                  <c:v>26</c:v>
                </c:pt>
                <c:pt idx="7">
                  <c:v>29</c:v>
                </c:pt>
                <c:pt idx="8">
                  <c:v>24</c:v>
                </c:pt>
                <c:pt idx="9">
                  <c:v>23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2-4A55-97B7-8BE83461A9E8}"/>
            </c:ext>
          </c:extLst>
        </c:ser>
        <c:ser>
          <c:idx val="4"/>
          <c:order val="4"/>
          <c:tx>
            <c:strRef>
              <c:f>'Circuit 3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18-19'!$B$13:$M$13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A2-4A55-97B7-8BE83461A9E8}"/>
            </c:ext>
          </c:extLst>
        </c:ser>
        <c:ser>
          <c:idx val="5"/>
          <c:order val="5"/>
          <c:tx>
            <c:strRef>
              <c:f>'Circuit 3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18-19'!$B$14:$M$14</c:f>
              <c:numCache>
                <c:formatCode>#,##0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A2-4A55-97B7-8BE83461A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6272"/>
        <c:axId val="139795200"/>
      </c:lineChart>
      <c:dateAx>
        <c:axId val="140726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9795200"/>
        <c:crosses val="autoZero"/>
        <c:auto val="1"/>
        <c:lblOffset val="100"/>
        <c:baseTimeUnit val="months"/>
      </c:dateAx>
      <c:valAx>
        <c:axId val="139795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6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18-19'!$B$17:$M$17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3-41CC-B9F6-5CF6659CB9B1}"/>
            </c:ext>
          </c:extLst>
        </c:ser>
        <c:ser>
          <c:idx val="1"/>
          <c:order val="1"/>
          <c:tx>
            <c:strRef>
              <c:f>'Circuit 3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3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3 Data FY 18-19'!$B$18:$M$18</c:f>
              <c:numCache>
                <c:formatCode>#,##0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3-41CC-B9F6-5CF6659C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6784"/>
        <c:axId val="140534912"/>
      </c:barChart>
      <c:dateAx>
        <c:axId val="140726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4912"/>
        <c:crosses val="autoZero"/>
        <c:auto val="1"/>
        <c:lblOffset val="100"/>
        <c:baseTimeUnit val="months"/>
      </c:dateAx>
      <c:valAx>
        <c:axId val="14053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72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516842909087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18-19'!$B$2:$M$2</c:f>
              <c:numCache>
                <c:formatCode>#,##0</c:formatCode>
                <c:ptCount val="12"/>
                <c:pt idx="0">
                  <c:v>1434</c:v>
                </c:pt>
                <c:pt idx="1">
                  <c:v>1433</c:v>
                </c:pt>
                <c:pt idx="2">
                  <c:v>1445</c:v>
                </c:pt>
                <c:pt idx="3">
                  <c:v>1396</c:v>
                </c:pt>
                <c:pt idx="4">
                  <c:v>1410</c:v>
                </c:pt>
                <c:pt idx="5">
                  <c:v>1386</c:v>
                </c:pt>
                <c:pt idx="6">
                  <c:v>1401</c:v>
                </c:pt>
                <c:pt idx="7">
                  <c:v>1373</c:v>
                </c:pt>
                <c:pt idx="8">
                  <c:v>1400</c:v>
                </c:pt>
                <c:pt idx="9">
                  <c:v>1403</c:v>
                </c:pt>
                <c:pt idx="10">
                  <c:v>1378</c:v>
                </c:pt>
                <c:pt idx="11">
                  <c:v>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F-47A2-A414-F41C20545FE1}"/>
            </c:ext>
          </c:extLst>
        </c:ser>
        <c:ser>
          <c:idx val="1"/>
          <c:order val="1"/>
          <c:tx>
            <c:strRef>
              <c:f>'Circuit 4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18-19'!$B$3:$M$3</c:f>
              <c:numCache>
                <c:formatCode>#,##0</c:formatCode>
                <c:ptCount val="12"/>
                <c:pt idx="0">
                  <c:v>1079</c:v>
                </c:pt>
                <c:pt idx="1">
                  <c:v>1134</c:v>
                </c:pt>
                <c:pt idx="2">
                  <c:v>1154</c:v>
                </c:pt>
                <c:pt idx="3">
                  <c:v>1115</c:v>
                </c:pt>
                <c:pt idx="4">
                  <c:v>1104</c:v>
                </c:pt>
                <c:pt idx="5">
                  <c:v>1113</c:v>
                </c:pt>
                <c:pt idx="6">
                  <c:v>1134</c:v>
                </c:pt>
                <c:pt idx="7">
                  <c:v>1138</c:v>
                </c:pt>
                <c:pt idx="8">
                  <c:v>1108</c:v>
                </c:pt>
                <c:pt idx="9">
                  <c:v>1111</c:v>
                </c:pt>
                <c:pt idx="10">
                  <c:v>1135</c:v>
                </c:pt>
                <c:pt idx="11">
                  <c:v>1133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F-47A2-A414-F41C20545FE1}"/>
            </c:ext>
          </c:extLst>
        </c:ser>
        <c:ser>
          <c:idx val="2"/>
          <c:order val="2"/>
          <c:tx>
            <c:strRef>
              <c:f>'Circuit 4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18-19'!$B$4:$M$4</c:f>
              <c:numCache>
                <c:formatCode>#,##0</c:formatCode>
                <c:ptCount val="12"/>
                <c:pt idx="0">
                  <c:v>656</c:v>
                </c:pt>
                <c:pt idx="1">
                  <c:v>669</c:v>
                </c:pt>
                <c:pt idx="2">
                  <c:v>689</c:v>
                </c:pt>
                <c:pt idx="3">
                  <c:v>659</c:v>
                </c:pt>
                <c:pt idx="4">
                  <c:v>671</c:v>
                </c:pt>
                <c:pt idx="5">
                  <c:v>679</c:v>
                </c:pt>
                <c:pt idx="6">
                  <c:v>702</c:v>
                </c:pt>
                <c:pt idx="7">
                  <c:v>701</c:v>
                </c:pt>
                <c:pt idx="8">
                  <c:v>698</c:v>
                </c:pt>
                <c:pt idx="9">
                  <c:v>713</c:v>
                </c:pt>
                <c:pt idx="10">
                  <c:v>737</c:v>
                </c:pt>
                <c:pt idx="11">
                  <c:v>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F-47A2-A414-F41C20545FE1}"/>
            </c:ext>
          </c:extLst>
        </c:ser>
        <c:ser>
          <c:idx val="3"/>
          <c:order val="3"/>
          <c:tx>
            <c:strRef>
              <c:f>'Circuit 4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18-19'!$B$5:$M$5</c:f>
              <c:numCache>
                <c:formatCode>#,##0</c:formatCode>
                <c:ptCount val="12"/>
                <c:pt idx="0">
                  <c:v>422</c:v>
                </c:pt>
                <c:pt idx="1">
                  <c:v>464</c:v>
                </c:pt>
                <c:pt idx="2">
                  <c:v>465</c:v>
                </c:pt>
                <c:pt idx="3">
                  <c:v>456</c:v>
                </c:pt>
                <c:pt idx="4">
                  <c:v>431</c:v>
                </c:pt>
                <c:pt idx="5">
                  <c:v>432</c:v>
                </c:pt>
                <c:pt idx="6">
                  <c:v>432</c:v>
                </c:pt>
                <c:pt idx="7">
                  <c:v>434</c:v>
                </c:pt>
                <c:pt idx="8">
                  <c:v>409</c:v>
                </c:pt>
                <c:pt idx="9">
                  <c:v>398</c:v>
                </c:pt>
                <c:pt idx="10">
                  <c:v>397</c:v>
                </c:pt>
                <c:pt idx="11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F-47A2-A414-F41C20545FE1}"/>
            </c:ext>
          </c:extLst>
        </c:ser>
        <c:ser>
          <c:idx val="4"/>
          <c:order val="4"/>
          <c:tx>
            <c:strRef>
              <c:f>'Circuit 4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F-47A2-A414-F41C2054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54656"/>
        <c:axId val="140537216"/>
      </c:lineChart>
      <c:dateAx>
        <c:axId val="14125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7216"/>
        <c:crosses val="autoZero"/>
        <c:auto val="1"/>
        <c:lblOffset val="100"/>
        <c:baseTimeUnit val="months"/>
      </c:dateAx>
      <c:valAx>
        <c:axId val="140537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254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18-19'!$B$9:$M$9</c:f>
              <c:numCache>
                <c:formatCode>#,##0</c:formatCode>
                <c:ptCount val="12"/>
                <c:pt idx="0">
                  <c:v>559</c:v>
                </c:pt>
                <c:pt idx="1">
                  <c:v>501</c:v>
                </c:pt>
                <c:pt idx="2">
                  <c:v>443</c:v>
                </c:pt>
                <c:pt idx="3">
                  <c:v>423</c:v>
                </c:pt>
                <c:pt idx="4">
                  <c:v>450</c:v>
                </c:pt>
                <c:pt idx="5">
                  <c:v>440</c:v>
                </c:pt>
                <c:pt idx="6">
                  <c:v>438</c:v>
                </c:pt>
                <c:pt idx="7">
                  <c:v>439</c:v>
                </c:pt>
                <c:pt idx="8">
                  <c:v>444</c:v>
                </c:pt>
                <c:pt idx="9">
                  <c:v>436</c:v>
                </c:pt>
                <c:pt idx="10">
                  <c:v>450</c:v>
                </c:pt>
                <c:pt idx="11">
                  <c:v>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0-4CF8-B6B8-A008075FD8E7}"/>
            </c:ext>
          </c:extLst>
        </c:ser>
        <c:ser>
          <c:idx val="1"/>
          <c:order val="1"/>
          <c:tx>
            <c:strRef>
              <c:f>'Circuit 4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18-19'!$B$10:$M$10</c:f>
              <c:numCache>
                <c:formatCode>#,##0</c:formatCode>
                <c:ptCount val="12"/>
                <c:pt idx="0">
                  <c:v>548</c:v>
                </c:pt>
                <c:pt idx="1">
                  <c:v>491</c:v>
                </c:pt>
                <c:pt idx="2">
                  <c:v>433</c:v>
                </c:pt>
                <c:pt idx="3">
                  <c:v>413</c:v>
                </c:pt>
                <c:pt idx="4">
                  <c:v>440</c:v>
                </c:pt>
                <c:pt idx="5">
                  <c:v>431</c:v>
                </c:pt>
                <c:pt idx="6">
                  <c:v>429</c:v>
                </c:pt>
                <c:pt idx="7">
                  <c:v>430</c:v>
                </c:pt>
                <c:pt idx="8">
                  <c:v>435</c:v>
                </c:pt>
                <c:pt idx="9">
                  <c:v>426</c:v>
                </c:pt>
                <c:pt idx="10">
                  <c:v>440</c:v>
                </c:pt>
                <c:pt idx="11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0-4CF8-B6B8-A008075FD8E7}"/>
            </c:ext>
          </c:extLst>
        </c:ser>
        <c:ser>
          <c:idx val="2"/>
          <c:order val="2"/>
          <c:tx>
            <c:strRef>
              <c:f>'Circuit 4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18-19'!$B$11:$M$11</c:f>
              <c:numCache>
                <c:formatCode>#,##0</c:formatCode>
                <c:ptCount val="12"/>
                <c:pt idx="0">
                  <c:v>303</c:v>
                </c:pt>
                <c:pt idx="1">
                  <c:v>310</c:v>
                </c:pt>
                <c:pt idx="2">
                  <c:v>320</c:v>
                </c:pt>
                <c:pt idx="3">
                  <c:v>317</c:v>
                </c:pt>
                <c:pt idx="4">
                  <c:v>326</c:v>
                </c:pt>
                <c:pt idx="5">
                  <c:v>325</c:v>
                </c:pt>
                <c:pt idx="6">
                  <c:v>337</c:v>
                </c:pt>
                <c:pt idx="7">
                  <c:v>342</c:v>
                </c:pt>
                <c:pt idx="8">
                  <c:v>356</c:v>
                </c:pt>
                <c:pt idx="9">
                  <c:v>361</c:v>
                </c:pt>
                <c:pt idx="10">
                  <c:v>359</c:v>
                </c:pt>
                <c:pt idx="11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0-4CF8-B6B8-A008075FD8E7}"/>
            </c:ext>
          </c:extLst>
        </c:ser>
        <c:ser>
          <c:idx val="3"/>
          <c:order val="3"/>
          <c:tx>
            <c:strRef>
              <c:f>'Circuit 4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18-19'!$B$12:$M$12</c:f>
              <c:numCache>
                <c:formatCode>#,##0</c:formatCode>
                <c:ptCount val="12"/>
                <c:pt idx="0">
                  <c:v>245</c:v>
                </c:pt>
                <c:pt idx="1">
                  <c:v>181</c:v>
                </c:pt>
                <c:pt idx="2">
                  <c:v>113</c:v>
                </c:pt>
                <c:pt idx="3">
                  <c:v>96</c:v>
                </c:pt>
                <c:pt idx="4">
                  <c:v>114</c:v>
                </c:pt>
                <c:pt idx="5">
                  <c:v>106</c:v>
                </c:pt>
                <c:pt idx="6">
                  <c:v>92</c:v>
                </c:pt>
                <c:pt idx="7">
                  <c:v>88</c:v>
                </c:pt>
                <c:pt idx="8">
                  <c:v>79</c:v>
                </c:pt>
                <c:pt idx="9">
                  <c:v>65</c:v>
                </c:pt>
                <c:pt idx="10">
                  <c:v>81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0-4CF8-B6B8-A008075FD8E7}"/>
            </c:ext>
          </c:extLst>
        </c:ser>
        <c:ser>
          <c:idx val="4"/>
          <c:order val="4"/>
          <c:tx>
            <c:strRef>
              <c:f>'Circuit 4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18-19'!$B$13:$M$13</c:f>
              <c:numCache>
                <c:formatCode>General</c:formatCode>
                <c:ptCount val="12"/>
                <c:pt idx="0">
                  <c:v>99</c:v>
                </c:pt>
                <c:pt idx="1">
                  <c:v>40</c:v>
                </c:pt>
                <c:pt idx="2">
                  <c:v>33</c:v>
                </c:pt>
                <c:pt idx="3">
                  <c:v>36</c:v>
                </c:pt>
                <c:pt idx="4">
                  <c:v>25</c:v>
                </c:pt>
                <c:pt idx="5">
                  <c:v>28</c:v>
                </c:pt>
                <c:pt idx="6">
                  <c:v>27</c:v>
                </c:pt>
                <c:pt idx="7">
                  <c:v>25</c:v>
                </c:pt>
                <c:pt idx="8">
                  <c:v>19</c:v>
                </c:pt>
                <c:pt idx="9">
                  <c:v>22</c:v>
                </c:pt>
                <c:pt idx="10">
                  <c:v>27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D0-4CF8-B6B8-A008075FD8E7}"/>
            </c:ext>
          </c:extLst>
        </c:ser>
        <c:ser>
          <c:idx val="5"/>
          <c:order val="5"/>
          <c:tx>
            <c:strRef>
              <c:f>'Circuit 4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18-19'!$B$14:$M$14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D0-4CF8-B6B8-A008075FD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7808"/>
        <c:axId val="140539520"/>
      </c:lineChart>
      <c:dateAx>
        <c:axId val="14072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539520"/>
        <c:crosses val="autoZero"/>
        <c:auto val="1"/>
        <c:lblOffset val="100"/>
        <c:baseTimeUnit val="months"/>
      </c:dateAx>
      <c:valAx>
        <c:axId val="1405395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727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32245535782018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17</c:v>
                </c:pt>
                <c:pt idx="3">
                  <c:v>5</c:v>
                </c:pt>
                <c:pt idx="4">
                  <c:v>24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7-4308-A40B-82C3EF295D1C}"/>
            </c:ext>
          </c:extLst>
        </c:ser>
        <c:ser>
          <c:idx val="1"/>
          <c:order val="1"/>
          <c:tx>
            <c:strRef>
              <c:f>'Circuit 4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4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4 Data FY 18-19'!$B$18:$M$18</c:f>
              <c:numCache>
                <c:formatCode>#,##0</c:formatCode>
                <c:ptCount val="12"/>
                <c:pt idx="0">
                  <c:v>75</c:v>
                </c:pt>
                <c:pt idx="1">
                  <c:v>75</c:v>
                </c:pt>
                <c:pt idx="2">
                  <c:v>17</c:v>
                </c:pt>
                <c:pt idx="3">
                  <c:v>5</c:v>
                </c:pt>
                <c:pt idx="4">
                  <c:v>24</c:v>
                </c:pt>
                <c:pt idx="5">
                  <c:v>15</c:v>
                </c:pt>
                <c:pt idx="6">
                  <c:v>13</c:v>
                </c:pt>
                <c:pt idx="7">
                  <c:v>15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7-4308-A40B-82C3EF29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56192"/>
        <c:axId val="141172736"/>
      </c:barChart>
      <c:dateAx>
        <c:axId val="14125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2736"/>
        <c:crosses val="autoZero"/>
        <c:auto val="1"/>
        <c:lblOffset val="100"/>
        <c:baseTimeUnit val="months"/>
      </c:dateAx>
      <c:valAx>
        <c:axId val="14117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25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18-19'!$B$2:$M$2</c:f>
              <c:numCache>
                <c:formatCode>#,##0</c:formatCode>
                <c:ptCount val="12"/>
                <c:pt idx="0">
                  <c:v>2138</c:v>
                </c:pt>
                <c:pt idx="1">
                  <c:v>2158</c:v>
                </c:pt>
                <c:pt idx="2">
                  <c:v>2212</c:v>
                </c:pt>
                <c:pt idx="3">
                  <c:v>2166</c:v>
                </c:pt>
                <c:pt idx="4">
                  <c:v>2170</c:v>
                </c:pt>
                <c:pt idx="5">
                  <c:v>2154</c:v>
                </c:pt>
                <c:pt idx="6">
                  <c:v>2139</c:v>
                </c:pt>
                <c:pt idx="7">
                  <c:v>2177</c:v>
                </c:pt>
                <c:pt idx="8">
                  <c:v>2172</c:v>
                </c:pt>
                <c:pt idx="9">
                  <c:v>2174</c:v>
                </c:pt>
                <c:pt idx="10">
                  <c:v>2176</c:v>
                </c:pt>
                <c:pt idx="11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5-4D6A-84FB-5DA8CBB1972D}"/>
            </c:ext>
          </c:extLst>
        </c:ser>
        <c:ser>
          <c:idx val="1"/>
          <c:order val="1"/>
          <c:tx>
            <c:strRef>
              <c:f>'Circuit 5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18-19'!$B$3:$M$3</c:f>
              <c:numCache>
                <c:formatCode>#,##0</c:formatCode>
                <c:ptCount val="12"/>
                <c:pt idx="0">
                  <c:v>1548</c:v>
                </c:pt>
                <c:pt idx="1">
                  <c:v>1566</c:v>
                </c:pt>
                <c:pt idx="2">
                  <c:v>1622</c:v>
                </c:pt>
                <c:pt idx="3">
                  <c:v>1614</c:v>
                </c:pt>
                <c:pt idx="4">
                  <c:v>1598</c:v>
                </c:pt>
                <c:pt idx="5">
                  <c:v>1581</c:v>
                </c:pt>
                <c:pt idx="6">
                  <c:v>1581</c:v>
                </c:pt>
                <c:pt idx="7">
                  <c:v>1578</c:v>
                </c:pt>
                <c:pt idx="8">
                  <c:v>1591</c:v>
                </c:pt>
                <c:pt idx="9">
                  <c:v>1587</c:v>
                </c:pt>
                <c:pt idx="10">
                  <c:v>1603</c:v>
                </c:pt>
                <c:pt idx="11">
                  <c:v>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5-4D6A-84FB-5DA8CBB1972D}"/>
            </c:ext>
          </c:extLst>
        </c:ser>
        <c:ser>
          <c:idx val="2"/>
          <c:order val="2"/>
          <c:tx>
            <c:strRef>
              <c:f>'Circuit 5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18-19'!$B$4:$M$4</c:f>
              <c:numCache>
                <c:formatCode>#,##0</c:formatCode>
                <c:ptCount val="12"/>
                <c:pt idx="0">
                  <c:v>1338</c:v>
                </c:pt>
                <c:pt idx="1">
                  <c:v>1374</c:v>
                </c:pt>
                <c:pt idx="2">
                  <c:v>1426</c:v>
                </c:pt>
                <c:pt idx="3">
                  <c:v>1384</c:v>
                </c:pt>
                <c:pt idx="4">
                  <c:v>1379</c:v>
                </c:pt>
                <c:pt idx="5">
                  <c:v>1395</c:v>
                </c:pt>
                <c:pt idx="6">
                  <c:v>1381</c:v>
                </c:pt>
                <c:pt idx="7">
                  <c:v>1374</c:v>
                </c:pt>
                <c:pt idx="8">
                  <c:v>1359</c:v>
                </c:pt>
                <c:pt idx="9">
                  <c:v>1342</c:v>
                </c:pt>
                <c:pt idx="10">
                  <c:v>1337</c:v>
                </c:pt>
                <c:pt idx="11">
                  <c:v>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F5-4D6A-84FB-5DA8CBB1972D}"/>
            </c:ext>
          </c:extLst>
        </c:ser>
        <c:ser>
          <c:idx val="3"/>
          <c:order val="3"/>
          <c:tx>
            <c:strRef>
              <c:f>'Circuit 5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18-19'!$B$5:$M$5</c:f>
              <c:numCache>
                <c:formatCode>#,##0</c:formatCode>
                <c:ptCount val="12"/>
                <c:pt idx="0">
                  <c:v>201</c:v>
                </c:pt>
                <c:pt idx="1">
                  <c:v>185</c:v>
                </c:pt>
                <c:pt idx="2">
                  <c:v>182</c:v>
                </c:pt>
                <c:pt idx="3">
                  <c:v>219</c:v>
                </c:pt>
                <c:pt idx="4">
                  <c:v>201</c:v>
                </c:pt>
                <c:pt idx="5">
                  <c:v>180</c:v>
                </c:pt>
                <c:pt idx="6">
                  <c:v>192</c:v>
                </c:pt>
                <c:pt idx="7">
                  <c:v>198</c:v>
                </c:pt>
                <c:pt idx="8">
                  <c:v>228</c:v>
                </c:pt>
                <c:pt idx="9">
                  <c:v>243</c:v>
                </c:pt>
                <c:pt idx="10">
                  <c:v>260</c:v>
                </c:pt>
                <c:pt idx="11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F5-4D6A-84FB-5DA8CBB1972D}"/>
            </c:ext>
          </c:extLst>
        </c:ser>
        <c:ser>
          <c:idx val="4"/>
          <c:order val="4"/>
          <c:tx>
            <c:strRef>
              <c:f>'Circuit 5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18-19'!$B$6:$M$6</c:f>
              <c:numCache>
                <c:formatCode>#,##0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18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5-4D6A-84FB-5DA8CBB19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1520"/>
        <c:axId val="141175040"/>
      </c:lineChart>
      <c:dateAx>
        <c:axId val="14193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5040"/>
        <c:crosses val="autoZero"/>
        <c:auto val="1"/>
        <c:lblOffset val="100"/>
        <c:baseTimeUnit val="months"/>
      </c:dateAx>
      <c:valAx>
        <c:axId val="141175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15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67437379576094"/>
          <c:y val="5.6905347769028863E-2"/>
          <c:w val="0.14932562620423892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18-19'!$B$9:$M$9</c:f>
              <c:numCache>
                <c:formatCode>#,##0</c:formatCode>
                <c:ptCount val="12"/>
                <c:pt idx="0">
                  <c:v>753</c:v>
                </c:pt>
                <c:pt idx="1">
                  <c:v>779</c:v>
                </c:pt>
                <c:pt idx="2">
                  <c:v>793</c:v>
                </c:pt>
                <c:pt idx="3">
                  <c:v>787</c:v>
                </c:pt>
                <c:pt idx="4">
                  <c:v>783</c:v>
                </c:pt>
                <c:pt idx="5">
                  <c:v>799</c:v>
                </c:pt>
                <c:pt idx="6">
                  <c:v>811</c:v>
                </c:pt>
                <c:pt idx="7">
                  <c:v>789</c:v>
                </c:pt>
                <c:pt idx="8">
                  <c:v>791</c:v>
                </c:pt>
                <c:pt idx="9">
                  <c:v>768</c:v>
                </c:pt>
                <c:pt idx="10">
                  <c:v>753</c:v>
                </c:pt>
                <c:pt idx="11">
                  <c:v>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0-42CA-97D7-2FCBB2038546}"/>
            </c:ext>
          </c:extLst>
        </c:ser>
        <c:ser>
          <c:idx val="1"/>
          <c:order val="1"/>
          <c:tx>
            <c:strRef>
              <c:f>'Circuit 5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18-19'!$B$10:$M$10</c:f>
              <c:numCache>
                <c:formatCode>#,##0</c:formatCode>
                <c:ptCount val="12"/>
                <c:pt idx="0">
                  <c:v>625</c:v>
                </c:pt>
                <c:pt idx="1">
                  <c:v>651</c:v>
                </c:pt>
                <c:pt idx="2">
                  <c:v>665</c:v>
                </c:pt>
                <c:pt idx="3">
                  <c:v>659</c:v>
                </c:pt>
                <c:pt idx="4">
                  <c:v>657</c:v>
                </c:pt>
                <c:pt idx="5">
                  <c:v>674</c:v>
                </c:pt>
                <c:pt idx="6">
                  <c:v>685</c:v>
                </c:pt>
                <c:pt idx="7">
                  <c:v>663</c:v>
                </c:pt>
                <c:pt idx="8">
                  <c:v>664</c:v>
                </c:pt>
                <c:pt idx="9">
                  <c:v>643</c:v>
                </c:pt>
                <c:pt idx="10">
                  <c:v>624</c:v>
                </c:pt>
                <c:pt idx="11">
                  <c:v>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0-42CA-97D7-2FCBB2038546}"/>
            </c:ext>
          </c:extLst>
        </c:ser>
        <c:ser>
          <c:idx val="2"/>
          <c:order val="2"/>
          <c:tx>
            <c:strRef>
              <c:f>'Circuit 5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18-19'!$B$11:$M$11</c:f>
              <c:numCache>
                <c:formatCode>#,##0</c:formatCode>
                <c:ptCount val="12"/>
                <c:pt idx="0">
                  <c:v>481</c:v>
                </c:pt>
                <c:pt idx="1">
                  <c:v>496</c:v>
                </c:pt>
                <c:pt idx="2">
                  <c:v>512</c:v>
                </c:pt>
                <c:pt idx="3">
                  <c:v>502</c:v>
                </c:pt>
                <c:pt idx="4">
                  <c:v>507</c:v>
                </c:pt>
                <c:pt idx="5">
                  <c:v>512</c:v>
                </c:pt>
                <c:pt idx="6">
                  <c:v>514</c:v>
                </c:pt>
                <c:pt idx="7">
                  <c:v>512</c:v>
                </c:pt>
                <c:pt idx="8">
                  <c:v>507</c:v>
                </c:pt>
                <c:pt idx="9">
                  <c:v>492</c:v>
                </c:pt>
                <c:pt idx="10">
                  <c:v>495</c:v>
                </c:pt>
                <c:pt idx="11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0-42CA-97D7-2FCBB2038546}"/>
            </c:ext>
          </c:extLst>
        </c:ser>
        <c:ser>
          <c:idx val="3"/>
          <c:order val="3"/>
          <c:tx>
            <c:strRef>
              <c:f>'Circuit 5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18-19'!$B$12:$M$12</c:f>
              <c:numCache>
                <c:formatCode>#,##0</c:formatCode>
                <c:ptCount val="12"/>
                <c:pt idx="0">
                  <c:v>144</c:v>
                </c:pt>
                <c:pt idx="1">
                  <c:v>155</c:v>
                </c:pt>
                <c:pt idx="2">
                  <c:v>153</c:v>
                </c:pt>
                <c:pt idx="3">
                  <c:v>157</c:v>
                </c:pt>
                <c:pt idx="4">
                  <c:v>150</c:v>
                </c:pt>
                <c:pt idx="5">
                  <c:v>162</c:v>
                </c:pt>
                <c:pt idx="6">
                  <c:v>171</c:v>
                </c:pt>
                <c:pt idx="7">
                  <c:v>151</c:v>
                </c:pt>
                <c:pt idx="8">
                  <c:v>157</c:v>
                </c:pt>
                <c:pt idx="9">
                  <c:v>151</c:v>
                </c:pt>
                <c:pt idx="10">
                  <c:v>129</c:v>
                </c:pt>
                <c:pt idx="1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E0-42CA-97D7-2FCBB2038546}"/>
            </c:ext>
          </c:extLst>
        </c:ser>
        <c:ser>
          <c:idx val="4"/>
          <c:order val="4"/>
          <c:tx>
            <c:strRef>
              <c:f>'Circuit 5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18-19'!$B$13:$M$13</c:f>
              <c:numCache>
                <c:formatCode>General</c:formatCode>
                <c:ptCount val="12"/>
                <c:pt idx="0">
                  <c:v>51</c:v>
                </c:pt>
                <c:pt idx="1">
                  <c:v>64</c:v>
                </c:pt>
                <c:pt idx="2">
                  <c:v>61</c:v>
                </c:pt>
                <c:pt idx="3">
                  <c:v>76</c:v>
                </c:pt>
                <c:pt idx="4">
                  <c:v>79</c:v>
                </c:pt>
                <c:pt idx="5">
                  <c:v>65</c:v>
                </c:pt>
                <c:pt idx="6">
                  <c:v>59</c:v>
                </c:pt>
                <c:pt idx="7">
                  <c:v>68</c:v>
                </c:pt>
                <c:pt idx="8">
                  <c:v>54</c:v>
                </c:pt>
                <c:pt idx="9">
                  <c:v>26</c:v>
                </c:pt>
                <c:pt idx="10">
                  <c:v>31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E0-42CA-97D7-2FCBB2038546}"/>
            </c:ext>
          </c:extLst>
        </c:ser>
        <c:ser>
          <c:idx val="5"/>
          <c:order val="5"/>
          <c:tx>
            <c:strRef>
              <c:f>'Circuit 5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18-19'!$B$14:$M$14</c:f>
              <c:numCache>
                <c:formatCode>#,##0</c:formatCode>
                <c:ptCount val="12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126</c:v>
                </c:pt>
                <c:pt idx="5">
                  <c:v>125</c:v>
                </c:pt>
                <c:pt idx="6">
                  <c:v>126</c:v>
                </c:pt>
                <c:pt idx="7">
                  <c:v>126</c:v>
                </c:pt>
                <c:pt idx="8">
                  <c:v>127</c:v>
                </c:pt>
                <c:pt idx="9">
                  <c:v>125</c:v>
                </c:pt>
                <c:pt idx="10">
                  <c:v>125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E0-42CA-97D7-2FCBB203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2544"/>
        <c:axId val="141177344"/>
      </c:lineChart>
      <c:dateAx>
        <c:axId val="14193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7344"/>
        <c:crosses val="autoZero"/>
        <c:auto val="1"/>
        <c:lblOffset val="100"/>
        <c:baseTimeUnit val="months"/>
      </c:dateAx>
      <c:valAx>
        <c:axId val="14117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93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18-19'!$B$17:$M$17</c:f>
              <c:numCache>
                <c:formatCode>#,##0</c:formatCode>
                <c:ptCount val="12"/>
                <c:pt idx="0">
                  <c:v>2</c:v>
                </c:pt>
                <c:pt idx="1">
                  <c:v>27</c:v>
                </c:pt>
                <c:pt idx="2">
                  <c:v>16</c:v>
                </c:pt>
                <c:pt idx="3">
                  <c:v>2</c:v>
                </c:pt>
                <c:pt idx="4">
                  <c:v>5</c:v>
                </c:pt>
                <c:pt idx="5">
                  <c:v>21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17</c:v>
                </c:pt>
                <c:pt idx="10">
                  <c:v>15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C-47AB-958A-5CFB41BE8369}"/>
            </c:ext>
          </c:extLst>
        </c:ser>
        <c:ser>
          <c:idx val="1"/>
          <c:order val="1"/>
          <c:tx>
            <c:strRef>
              <c:f>'Circuit 5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5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5 Data FY 18-19'!$B$18:$M$18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32</c:v>
                </c:pt>
                <c:pt idx="7">
                  <c:v>5</c:v>
                </c:pt>
                <c:pt idx="8">
                  <c:v>37</c:v>
                </c:pt>
                <c:pt idx="9">
                  <c:v>30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C-47AB-958A-5CFB41BE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33056"/>
        <c:axId val="141179648"/>
      </c:barChart>
      <c:dateAx>
        <c:axId val="141933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179648"/>
        <c:crosses val="autoZero"/>
        <c:auto val="1"/>
        <c:lblOffset val="100"/>
        <c:baseTimeUnit val="months"/>
      </c:dateAx>
      <c:valAx>
        <c:axId val="141179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9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43481053307634"/>
          <c:y val="9.1310954551733658E-2"/>
          <c:w val="0.15895953757225434"/>
          <c:h val="0.8841276419394944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795209847323998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18-19'!$B$2:$M$2</c:f>
              <c:numCache>
                <c:formatCode>#,##0</c:formatCode>
                <c:ptCount val="12"/>
                <c:pt idx="0">
                  <c:v>2769</c:v>
                </c:pt>
                <c:pt idx="1">
                  <c:v>2820</c:v>
                </c:pt>
                <c:pt idx="2">
                  <c:v>2828</c:v>
                </c:pt>
                <c:pt idx="3">
                  <c:v>2803</c:v>
                </c:pt>
                <c:pt idx="4">
                  <c:v>2799</c:v>
                </c:pt>
                <c:pt idx="5">
                  <c:v>2759</c:v>
                </c:pt>
                <c:pt idx="6">
                  <c:v>2807</c:v>
                </c:pt>
                <c:pt idx="7">
                  <c:v>2794</c:v>
                </c:pt>
                <c:pt idx="8">
                  <c:v>2826</c:v>
                </c:pt>
                <c:pt idx="9">
                  <c:v>2827</c:v>
                </c:pt>
                <c:pt idx="10">
                  <c:v>2825</c:v>
                </c:pt>
                <c:pt idx="11">
                  <c:v>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B-48C5-A92B-53A5DEF9F3C1}"/>
            </c:ext>
          </c:extLst>
        </c:ser>
        <c:ser>
          <c:idx val="1"/>
          <c:order val="1"/>
          <c:tx>
            <c:strRef>
              <c:f>'Circuit 6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18-19'!$B$3:$M$3</c:f>
              <c:numCache>
                <c:formatCode>#,##0</c:formatCode>
                <c:ptCount val="12"/>
                <c:pt idx="0">
                  <c:v>1666</c:v>
                </c:pt>
                <c:pt idx="1">
                  <c:v>1683</c:v>
                </c:pt>
                <c:pt idx="2">
                  <c:v>1663</c:v>
                </c:pt>
                <c:pt idx="3">
                  <c:v>1642</c:v>
                </c:pt>
                <c:pt idx="4">
                  <c:v>1622</c:v>
                </c:pt>
                <c:pt idx="5">
                  <c:v>1653</c:v>
                </c:pt>
                <c:pt idx="6">
                  <c:v>1693</c:v>
                </c:pt>
                <c:pt idx="7">
                  <c:v>1688</c:v>
                </c:pt>
                <c:pt idx="8">
                  <c:v>1713</c:v>
                </c:pt>
                <c:pt idx="9">
                  <c:v>1780</c:v>
                </c:pt>
                <c:pt idx="10">
                  <c:v>1777</c:v>
                </c:pt>
                <c:pt idx="11">
                  <c:v>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B-48C5-A92B-53A5DEF9F3C1}"/>
            </c:ext>
          </c:extLst>
        </c:ser>
        <c:ser>
          <c:idx val="2"/>
          <c:order val="2"/>
          <c:tx>
            <c:strRef>
              <c:f>'Circuit 6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18-19'!$B$4:$M$4</c:f>
              <c:numCache>
                <c:formatCode>#,##0</c:formatCode>
                <c:ptCount val="12"/>
                <c:pt idx="0">
                  <c:v>1293</c:v>
                </c:pt>
                <c:pt idx="1">
                  <c:v>1305</c:v>
                </c:pt>
                <c:pt idx="2">
                  <c:v>1287</c:v>
                </c:pt>
                <c:pt idx="3">
                  <c:v>1309</c:v>
                </c:pt>
                <c:pt idx="4">
                  <c:v>1291</c:v>
                </c:pt>
                <c:pt idx="5">
                  <c:v>1284</c:v>
                </c:pt>
                <c:pt idx="6">
                  <c:v>1330</c:v>
                </c:pt>
                <c:pt idx="7">
                  <c:v>1339</c:v>
                </c:pt>
                <c:pt idx="8">
                  <c:v>1342</c:v>
                </c:pt>
                <c:pt idx="9">
                  <c:v>1357</c:v>
                </c:pt>
                <c:pt idx="10">
                  <c:v>1344</c:v>
                </c:pt>
                <c:pt idx="11">
                  <c:v>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B-48C5-A92B-53A5DEF9F3C1}"/>
            </c:ext>
          </c:extLst>
        </c:ser>
        <c:ser>
          <c:idx val="3"/>
          <c:order val="3"/>
          <c:tx>
            <c:strRef>
              <c:f>'Circuit 6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18-19'!$B$5:$M$5</c:f>
              <c:numCache>
                <c:formatCode>#,##0</c:formatCode>
                <c:ptCount val="12"/>
                <c:pt idx="0">
                  <c:v>362</c:v>
                </c:pt>
                <c:pt idx="1">
                  <c:v>368</c:v>
                </c:pt>
                <c:pt idx="2">
                  <c:v>369</c:v>
                </c:pt>
                <c:pt idx="3">
                  <c:v>327</c:v>
                </c:pt>
                <c:pt idx="4">
                  <c:v>320</c:v>
                </c:pt>
                <c:pt idx="5">
                  <c:v>355</c:v>
                </c:pt>
                <c:pt idx="6">
                  <c:v>359</c:v>
                </c:pt>
                <c:pt idx="7">
                  <c:v>344</c:v>
                </c:pt>
                <c:pt idx="8">
                  <c:v>364</c:v>
                </c:pt>
                <c:pt idx="9">
                  <c:v>413</c:v>
                </c:pt>
                <c:pt idx="10">
                  <c:v>423</c:v>
                </c:pt>
                <c:pt idx="11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B-48C5-A92B-53A5DEF9F3C1}"/>
            </c:ext>
          </c:extLst>
        </c:ser>
        <c:ser>
          <c:idx val="4"/>
          <c:order val="4"/>
          <c:tx>
            <c:strRef>
              <c:f>'Circuit 6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18-19'!$B$6:$M$6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B-48C5-A92B-53A5DEF9F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09888"/>
        <c:axId val="141968512"/>
      </c:lineChart>
      <c:dateAx>
        <c:axId val="14230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68512"/>
        <c:crosses val="autoZero"/>
        <c:auto val="1"/>
        <c:lblOffset val="100"/>
        <c:baseTimeUnit val="months"/>
      </c:dateAx>
      <c:valAx>
        <c:axId val="141968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2309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15004627311758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18-19'!$B$9:$M$9</c:f>
              <c:numCache>
                <c:formatCode>#,##0</c:formatCode>
                <c:ptCount val="12"/>
                <c:pt idx="0">
                  <c:v>905</c:v>
                </c:pt>
                <c:pt idx="1">
                  <c:v>908</c:v>
                </c:pt>
                <c:pt idx="2">
                  <c:v>926</c:v>
                </c:pt>
                <c:pt idx="3">
                  <c:v>911</c:v>
                </c:pt>
                <c:pt idx="4">
                  <c:v>909</c:v>
                </c:pt>
                <c:pt idx="5">
                  <c:v>920</c:v>
                </c:pt>
                <c:pt idx="6">
                  <c:v>937</c:v>
                </c:pt>
                <c:pt idx="7">
                  <c:v>934</c:v>
                </c:pt>
                <c:pt idx="8">
                  <c:v>932</c:v>
                </c:pt>
                <c:pt idx="9">
                  <c:v>931</c:v>
                </c:pt>
                <c:pt idx="10">
                  <c:v>915</c:v>
                </c:pt>
                <c:pt idx="11">
                  <c:v>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5-45CD-A25B-18FDCE9B0D62}"/>
            </c:ext>
          </c:extLst>
        </c:ser>
        <c:ser>
          <c:idx val="1"/>
          <c:order val="1"/>
          <c:tx>
            <c:strRef>
              <c:f>'Circuit 6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18-19'!$B$10:$M$10</c:f>
              <c:numCache>
                <c:formatCode>#,##0</c:formatCode>
                <c:ptCount val="12"/>
                <c:pt idx="0">
                  <c:v>775</c:v>
                </c:pt>
                <c:pt idx="1">
                  <c:v>779</c:v>
                </c:pt>
                <c:pt idx="2">
                  <c:v>797</c:v>
                </c:pt>
                <c:pt idx="3">
                  <c:v>793</c:v>
                </c:pt>
                <c:pt idx="4">
                  <c:v>788</c:v>
                </c:pt>
                <c:pt idx="5">
                  <c:v>798</c:v>
                </c:pt>
                <c:pt idx="6">
                  <c:v>822</c:v>
                </c:pt>
                <c:pt idx="7">
                  <c:v>819</c:v>
                </c:pt>
                <c:pt idx="8">
                  <c:v>813</c:v>
                </c:pt>
                <c:pt idx="9">
                  <c:v>813</c:v>
                </c:pt>
                <c:pt idx="10">
                  <c:v>819</c:v>
                </c:pt>
                <c:pt idx="11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5-45CD-A25B-18FDCE9B0D62}"/>
            </c:ext>
          </c:extLst>
        </c:ser>
        <c:ser>
          <c:idx val="2"/>
          <c:order val="2"/>
          <c:tx>
            <c:strRef>
              <c:f>'Circuit 6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18-19'!$B$11:$M$11</c:f>
              <c:numCache>
                <c:formatCode>#,##0</c:formatCode>
                <c:ptCount val="12"/>
                <c:pt idx="0">
                  <c:v>640</c:v>
                </c:pt>
                <c:pt idx="1">
                  <c:v>635</c:v>
                </c:pt>
                <c:pt idx="2">
                  <c:v>648</c:v>
                </c:pt>
                <c:pt idx="3">
                  <c:v>644</c:v>
                </c:pt>
                <c:pt idx="4">
                  <c:v>633</c:v>
                </c:pt>
                <c:pt idx="5">
                  <c:v>647</c:v>
                </c:pt>
                <c:pt idx="6">
                  <c:v>673</c:v>
                </c:pt>
                <c:pt idx="7">
                  <c:v>669</c:v>
                </c:pt>
                <c:pt idx="8">
                  <c:v>659</c:v>
                </c:pt>
                <c:pt idx="9">
                  <c:v>643</c:v>
                </c:pt>
                <c:pt idx="10">
                  <c:v>646</c:v>
                </c:pt>
                <c:pt idx="11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5-45CD-A25B-18FDCE9B0D62}"/>
            </c:ext>
          </c:extLst>
        </c:ser>
        <c:ser>
          <c:idx val="3"/>
          <c:order val="3"/>
          <c:tx>
            <c:strRef>
              <c:f>'Circuit 6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18-19'!$B$12:$M$12</c:f>
              <c:numCache>
                <c:formatCode>#,##0</c:formatCode>
                <c:ptCount val="12"/>
                <c:pt idx="0">
                  <c:v>135</c:v>
                </c:pt>
                <c:pt idx="1">
                  <c:v>144</c:v>
                </c:pt>
                <c:pt idx="2">
                  <c:v>149</c:v>
                </c:pt>
                <c:pt idx="3">
                  <c:v>149</c:v>
                </c:pt>
                <c:pt idx="4">
                  <c:v>155</c:v>
                </c:pt>
                <c:pt idx="5">
                  <c:v>151</c:v>
                </c:pt>
                <c:pt idx="6">
                  <c:v>149</c:v>
                </c:pt>
                <c:pt idx="7">
                  <c:v>150</c:v>
                </c:pt>
                <c:pt idx="8">
                  <c:v>154</c:v>
                </c:pt>
                <c:pt idx="9">
                  <c:v>170</c:v>
                </c:pt>
                <c:pt idx="10">
                  <c:v>173</c:v>
                </c:pt>
                <c:pt idx="11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A5-45CD-A25B-18FDCE9B0D62}"/>
            </c:ext>
          </c:extLst>
        </c:ser>
        <c:ser>
          <c:idx val="4"/>
          <c:order val="4"/>
          <c:tx>
            <c:strRef>
              <c:f>'Circuit 6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18-19'!$B$13:$M$13</c:f>
              <c:numCache>
                <c:formatCode>General</c:formatCode>
                <c:ptCount val="12"/>
                <c:pt idx="0">
                  <c:v>37</c:v>
                </c:pt>
                <c:pt idx="1">
                  <c:v>48</c:v>
                </c:pt>
                <c:pt idx="2">
                  <c:v>56</c:v>
                </c:pt>
                <c:pt idx="3">
                  <c:v>59</c:v>
                </c:pt>
                <c:pt idx="4">
                  <c:v>61</c:v>
                </c:pt>
                <c:pt idx="5">
                  <c:v>65</c:v>
                </c:pt>
                <c:pt idx="6" formatCode="#,##0">
                  <c:v>72</c:v>
                </c:pt>
                <c:pt idx="7" formatCode="#,##0">
                  <c:v>64</c:v>
                </c:pt>
                <c:pt idx="8" formatCode="#,##0">
                  <c:v>61</c:v>
                </c:pt>
                <c:pt idx="9" formatCode="#,##0">
                  <c:v>68</c:v>
                </c:pt>
                <c:pt idx="10" formatCode="#,##0">
                  <c:v>63</c:v>
                </c:pt>
                <c:pt idx="11" formatCode="#,##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A5-45CD-A25B-18FDCE9B0D62}"/>
            </c:ext>
          </c:extLst>
        </c:ser>
        <c:ser>
          <c:idx val="5"/>
          <c:order val="5"/>
          <c:tx>
            <c:strRef>
              <c:f>'Circuit 6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18-19'!$B$14:$M$14</c:f>
              <c:numCache>
                <c:formatCode>#,##0</c:formatCode>
                <c:ptCount val="12"/>
                <c:pt idx="0">
                  <c:v>130</c:v>
                </c:pt>
                <c:pt idx="1">
                  <c:v>129</c:v>
                </c:pt>
                <c:pt idx="2">
                  <c:v>129</c:v>
                </c:pt>
                <c:pt idx="3">
                  <c:v>118</c:v>
                </c:pt>
                <c:pt idx="4">
                  <c:v>121</c:v>
                </c:pt>
                <c:pt idx="5">
                  <c:v>122</c:v>
                </c:pt>
                <c:pt idx="6">
                  <c:v>115</c:v>
                </c:pt>
                <c:pt idx="7">
                  <c:v>115</c:v>
                </c:pt>
                <c:pt idx="8">
                  <c:v>119</c:v>
                </c:pt>
                <c:pt idx="9">
                  <c:v>118</c:v>
                </c:pt>
                <c:pt idx="10">
                  <c:v>92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A5-45CD-A25B-18FDCE9B0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4032"/>
        <c:axId val="141970816"/>
      </c:lineChart>
      <c:dateAx>
        <c:axId val="141804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0816"/>
        <c:crosses val="autoZero"/>
        <c:auto val="1"/>
        <c:lblOffset val="100"/>
        <c:baseTimeUnit val="months"/>
      </c:dateAx>
      <c:valAx>
        <c:axId val="141970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1804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5769423330752"/>
          <c:y val="5.5525207786526684E-2"/>
          <c:w val="0.16054230576669243"/>
          <c:h val="0.92533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18-19'!$B$17:$M$17</c:f>
              <c:numCache>
                <c:formatCode>#,##0</c:formatCode>
                <c:ptCount val="12"/>
                <c:pt idx="0">
                  <c:v>101</c:v>
                </c:pt>
                <c:pt idx="1">
                  <c:v>298</c:v>
                </c:pt>
                <c:pt idx="2">
                  <c:v>290</c:v>
                </c:pt>
                <c:pt idx="3">
                  <c:v>110</c:v>
                </c:pt>
                <c:pt idx="4">
                  <c:v>221</c:v>
                </c:pt>
                <c:pt idx="5">
                  <c:v>281</c:v>
                </c:pt>
                <c:pt idx="6">
                  <c:v>226</c:v>
                </c:pt>
                <c:pt idx="7">
                  <c:v>198</c:v>
                </c:pt>
                <c:pt idx="8">
                  <c:v>202</c:v>
                </c:pt>
                <c:pt idx="9">
                  <c:v>220</c:v>
                </c:pt>
                <c:pt idx="10">
                  <c:v>217</c:v>
                </c:pt>
                <c:pt idx="1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1-43D1-BE32-C4D3AFD91BA3}"/>
            </c:ext>
          </c:extLst>
        </c:ser>
        <c:ser>
          <c:idx val="1"/>
          <c:order val="1"/>
          <c:tx>
            <c:strRef>
              <c:f>'Statewide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'Statewide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'Statewide Data FY 18-19'!$B$18:$M$18</c:f>
              <c:numCache>
                <c:formatCode>#,##0</c:formatCode>
                <c:ptCount val="12"/>
                <c:pt idx="0">
                  <c:v>207</c:v>
                </c:pt>
                <c:pt idx="1">
                  <c:v>283</c:v>
                </c:pt>
                <c:pt idx="2">
                  <c:v>176</c:v>
                </c:pt>
                <c:pt idx="3">
                  <c:v>151</c:v>
                </c:pt>
                <c:pt idx="4">
                  <c:v>209</c:v>
                </c:pt>
                <c:pt idx="5">
                  <c:v>213</c:v>
                </c:pt>
                <c:pt idx="6">
                  <c:v>193</c:v>
                </c:pt>
                <c:pt idx="7">
                  <c:v>174</c:v>
                </c:pt>
                <c:pt idx="8">
                  <c:v>208</c:v>
                </c:pt>
                <c:pt idx="9">
                  <c:v>203</c:v>
                </c:pt>
                <c:pt idx="10">
                  <c:v>129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1-43D1-BE32-C4D3AFD9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00736"/>
        <c:axId val="137830400"/>
      </c:barChart>
      <c:dateAx>
        <c:axId val="13650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0400"/>
        <c:crosses val="autoZero"/>
        <c:auto val="1"/>
        <c:lblOffset val="100"/>
        <c:baseTimeUnit val="months"/>
      </c:dateAx>
      <c:valAx>
        <c:axId val="137830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50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27922160019015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18-19'!$B$17:$M$17</c:f>
              <c:numCache>
                <c:formatCode>#,##0</c:formatCode>
                <c:ptCount val="12"/>
                <c:pt idx="0">
                  <c:v>5</c:v>
                </c:pt>
                <c:pt idx="1">
                  <c:v>12</c:v>
                </c:pt>
                <c:pt idx="2">
                  <c:v>26</c:v>
                </c:pt>
                <c:pt idx="3">
                  <c:v>11</c:v>
                </c:pt>
                <c:pt idx="4">
                  <c:v>5</c:v>
                </c:pt>
                <c:pt idx="5">
                  <c:v>24</c:v>
                </c:pt>
                <c:pt idx="6">
                  <c:v>31</c:v>
                </c:pt>
                <c:pt idx="7">
                  <c:v>14</c:v>
                </c:pt>
                <c:pt idx="8">
                  <c:v>14</c:v>
                </c:pt>
                <c:pt idx="9">
                  <c:v>12</c:v>
                </c:pt>
                <c:pt idx="10">
                  <c:v>21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9-4E8B-88E3-C145855FE76C}"/>
            </c:ext>
          </c:extLst>
        </c:ser>
        <c:ser>
          <c:idx val="1"/>
          <c:order val="1"/>
          <c:tx>
            <c:strRef>
              <c:f>'Circuit 6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6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6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9-4E8B-88E3-C145855F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04544"/>
        <c:axId val="141973120"/>
      </c:barChart>
      <c:dateAx>
        <c:axId val="141804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1973120"/>
        <c:crosses val="autoZero"/>
        <c:auto val="1"/>
        <c:lblOffset val="100"/>
        <c:baseTimeUnit val="months"/>
      </c:dateAx>
      <c:valAx>
        <c:axId val="14197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80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600124406414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18-19'!$B$2:$M$2</c:f>
              <c:numCache>
                <c:formatCode>#,##0</c:formatCode>
                <c:ptCount val="12"/>
                <c:pt idx="0">
                  <c:v>1657</c:v>
                </c:pt>
                <c:pt idx="1">
                  <c:v>1633</c:v>
                </c:pt>
                <c:pt idx="2">
                  <c:v>1618</c:v>
                </c:pt>
                <c:pt idx="3">
                  <c:v>1637</c:v>
                </c:pt>
                <c:pt idx="4">
                  <c:v>1634</c:v>
                </c:pt>
                <c:pt idx="5">
                  <c:v>1639</c:v>
                </c:pt>
                <c:pt idx="6">
                  <c:v>1627</c:v>
                </c:pt>
                <c:pt idx="7">
                  <c:v>1636</c:v>
                </c:pt>
                <c:pt idx="8">
                  <c:v>1643</c:v>
                </c:pt>
                <c:pt idx="9">
                  <c:v>1600</c:v>
                </c:pt>
                <c:pt idx="10">
                  <c:v>1625</c:v>
                </c:pt>
                <c:pt idx="11">
                  <c:v>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067-820D-23E98D88CF25}"/>
            </c:ext>
          </c:extLst>
        </c:ser>
        <c:ser>
          <c:idx val="1"/>
          <c:order val="1"/>
          <c:tx>
            <c:strRef>
              <c:f>'Circuit 7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18-19'!$B$3:$M$3</c:f>
              <c:numCache>
                <c:formatCode>#,##0</c:formatCode>
                <c:ptCount val="12"/>
                <c:pt idx="0">
                  <c:v>1369</c:v>
                </c:pt>
                <c:pt idx="1">
                  <c:v>1361</c:v>
                </c:pt>
                <c:pt idx="2">
                  <c:v>1341</c:v>
                </c:pt>
                <c:pt idx="3">
                  <c:v>1361</c:v>
                </c:pt>
                <c:pt idx="4">
                  <c:v>1341</c:v>
                </c:pt>
                <c:pt idx="5">
                  <c:v>1316</c:v>
                </c:pt>
                <c:pt idx="6">
                  <c:v>1304</c:v>
                </c:pt>
                <c:pt idx="7">
                  <c:v>1312</c:v>
                </c:pt>
                <c:pt idx="8">
                  <c:v>1346</c:v>
                </c:pt>
                <c:pt idx="9">
                  <c:v>1338</c:v>
                </c:pt>
                <c:pt idx="10">
                  <c:v>1362</c:v>
                </c:pt>
                <c:pt idx="11">
                  <c:v>1409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067-820D-23E98D88CF25}"/>
            </c:ext>
          </c:extLst>
        </c:ser>
        <c:ser>
          <c:idx val="2"/>
          <c:order val="2"/>
          <c:tx>
            <c:strRef>
              <c:f>'Circuit 7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18-19'!$B$4:$M$4</c:f>
              <c:numCache>
                <c:formatCode>#,##0</c:formatCode>
                <c:ptCount val="12"/>
                <c:pt idx="0">
                  <c:v>1101</c:v>
                </c:pt>
                <c:pt idx="1">
                  <c:v>1088</c:v>
                </c:pt>
                <c:pt idx="2">
                  <c:v>1093</c:v>
                </c:pt>
                <c:pt idx="3">
                  <c:v>1071</c:v>
                </c:pt>
                <c:pt idx="4">
                  <c:v>1059</c:v>
                </c:pt>
                <c:pt idx="5">
                  <c:v>1058</c:v>
                </c:pt>
                <c:pt idx="6">
                  <c:v>1059</c:v>
                </c:pt>
                <c:pt idx="7">
                  <c:v>1062</c:v>
                </c:pt>
                <c:pt idx="8">
                  <c:v>1103</c:v>
                </c:pt>
                <c:pt idx="9">
                  <c:v>1057</c:v>
                </c:pt>
                <c:pt idx="10">
                  <c:v>1039</c:v>
                </c:pt>
                <c:pt idx="11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B-4067-820D-23E98D88CF25}"/>
            </c:ext>
          </c:extLst>
        </c:ser>
        <c:ser>
          <c:idx val="3"/>
          <c:order val="3"/>
          <c:tx>
            <c:strRef>
              <c:f>'Circuit 7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18-19'!$B$5:$M$5</c:f>
              <c:numCache>
                <c:formatCode>#,##0</c:formatCode>
                <c:ptCount val="12"/>
                <c:pt idx="0">
                  <c:v>266</c:v>
                </c:pt>
                <c:pt idx="1">
                  <c:v>269</c:v>
                </c:pt>
                <c:pt idx="2">
                  <c:v>248</c:v>
                </c:pt>
                <c:pt idx="3">
                  <c:v>277</c:v>
                </c:pt>
                <c:pt idx="4">
                  <c:v>280</c:v>
                </c:pt>
                <c:pt idx="5">
                  <c:v>253</c:v>
                </c:pt>
                <c:pt idx="6">
                  <c:v>244</c:v>
                </c:pt>
                <c:pt idx="7">
                  <c:v>250</c:v>
                </c:pt>
                <c:pt idx="8">
                  <c:v>242</c:v>
                </c:pt>
                <c:pt idx="9">
                  <c:v>279</c:v>
                </c:pt>
                <c:pt idx="10">
                  <c:v>322</c:v>
                </c:pt>
                <c:pt idx="11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4B-4067-820D-23E98D88CF25}"/>
            </c:ext>
          </c:extLst>
        </c:ser>
        <c:ser>
          <c:idx val="4"/>
          <c:order val="4"/>
          <c:tx>
            <c:strRef>
              <c:f>'Circuit 7 Data FY 18-19'!$A$6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18-19'!$B$6:$M$6</c:f>
              <c:numCache>
                <c:formatCode>#,##0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4B-4067-820D-23E98D88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69120"/>
        <c:axId val="142147584"/>
      </c:lineChart>
      <c:dateAx>
        <c:axId val="13926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7584"/>
        <c:crosses val="autoZero"/>
        <c:auto val="1"/>
        <c:lblOffset val="100"/>
        <c:baseTimeUnit val="months"/>
      </c:dateAx>
      <c:valAx>
        <c:axId val="1421475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69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18-19'!$B$9:$M$9</c:f>
              <c:numCache>
                <c:formatCode>#,##0</c:formatCode>
                <c:ptCount val="12"/>
                <c:pt idx="0">
                  <c:v>495</c:v>
                </c:pt>
                <c:pt idx="1">
                  <c:v>520</c:v>
                </c:pt>
                <c:pt idx="2">
                  <c:v>503</c:v>
                </c:pt>
                <c:pt idx="3">
                  <c:v>512</c:v>
                </c:pt>
                <c:pt idx="4">
                  <c:v>515</c:v>
                </c:pt>
                <c:pt idx="5">
                  <c:v>523</c:v>
                </c:pt>
                <c:pt idx="6">
                  <c:v>508</c:v>
                </c:pt>
                <c:pt idx="7">
                  <c:v>521</c:v>
                </c:pt>
                <c:pt idx="8">
                  <c:v>519</c:v>
                </c:pt>
                <c:pt idx="9">
                  <c:v>517</c:v>
                </c:pt>
                <c:pt idx="10">
                  <c:v>527</c:v>
                </c:pt>
                <c:pt idx="11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7-450D-BD79-614D2C571088}"/>
            </c:ext>
          </c:extLst>
        </c:ser>
        <c:ser>
          <c:idx val="1"/>
          <c:order val="1"/>
          <c:tx>
            <c:strRef>
              <c:f>'Circuit 7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18-19'!$B$10:$M$10</c:f>
              <c:numCache>
                <c:formatCode>#,##0</c:formatCode>
                <c:ptCount val="12"/>
                <c:pt idx="0">
                  <c:v>475</c:v>
                </c:pt>
                <c:pt idx="1">
                  <c:v>502</c:v>
                </c:pt>
                <c:pt idx="2">
                  <c:v>485</c:v>
                </c:pt>
                <c:pt idx="3">
                  <c:v>494</c:v>
                </c:pt>
                <c:pt idx="4">
                  <c:v>500</c:v>
                </c:pt>
                <c:pt idx="5">
                  <c:v>508</c:v>
                </c:pt>
                <c:pt idx="6">
                  <c:v>494</c:v>
                </c:pt>
                <c:pt idx="7">
                  <c:v>507</c:v>
                </c:pt>
                <c:pt idx="8">
                  <c:v>505</c:v>
                </c:pt>
                <c:pt idx="9">
                  <c:v>504</c:v>
                </c:pt>
                <c:pt idx="10">
                  <c:v>513</c:v>
                </c:pt>
                <c:pt idx="11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7-450D-BD79-614D2C571088}"/>
            </c:ext>
          </c:extLst>
        </c:ser>
        <c:ser>
          <c:idx val="2"/>
          <c:order val="2"/>
          <c:tx>
            <c:strRef>
              <c:f>'Circuit 7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18-19'!$B$11:$M$11</c:f>
              <c:numCache>
                <c:formatCode>#,##0</c:formatCode>
                <c:ptCount val="12"/>
                <c:pt idx="0">
                  <c:v>381</c:v>
                </c:pt>
                <c:pt idx="1">
                  <c:v>393</c:v>
                </c:pt>
                <c:pt idx="2">
                  <c:v>392</c:v>
                </c:pt>
                <c:pt idx="3">
                  <c:v>388</c:v>
                </c:pt>
                <c:pt idx="4">
                  <c:v>401</c:v>
                </c:pt>
                <c:pt idx="5">
                  <c:v>399</c:v>
                </c:pt>
                <c:pt idx="6">
                  <c:v>397</c:v>
                </c:pt>
                <c:pt idx="7">
                  <c:v>406</c:v>
                </c:pt>
                <c:pt idx="8">
                  <c:v>406</c:v>
                </c:pt>
                <c:pt idx="9">
                  <c:v>396</c:v>
                </c:pt>
                <c:pt idx="10">
                  <c:v>391</c:v>
                </c:pt>
                <c:pt idx="11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7-450D-BD79-614D2C571088}"/>
            </c:ext>
          </c:extLst>
        </c:ser>
        <c:ser>
          <c:idx val="3"/>
          <c:order val="3"/>
          <c:tx>
            <c:strRef>
              <c:f>'Circuit 7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18-19'!$B$12:$M$12</c:f>
              <c:numCache>
                <c:formatCode>#,##0</c:formatCode>
                <c:ptCount val="12"/>
                <c:pt idx="0">
                  <c:v>94</c:v>
                </c:pt>
                <c:pt idx="1">
                  <c:v>109</c:v>
                </c:pt>
                <c:pt idx="2">
                  <c:v>93</c:v>
                </c:pt>
                <c:pt idx="3">
                  <c:v>106</c:v>
                </c:pt>
                <c:pt idx="4">
                  <c:v>99</c:v>
                </c:pt>
                <c:pt idx="5">
                  <c:v>109</c:v>
                </c:pt>
                <c:pt idx="6">
                  <c:v>97</c:v>
                </c:pt>
                <c:pt idx="7">
                  <c:v>101</c:v>
                </c:pt>
                <c:pt idx="8">
                  <c:v>99</c:v>
                </c:pt>
                <c:pt idx="9">
                  <c:v>108</c:v>
                </c:pt>
                <c:pt idx="10">
                  <c:v>122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7-450D-BD79-614D2C571088}"/>
            </c:ext>
          </c:extLst>
        </c:ser>
        <c:ser>
          <c:idx val="4"/>
          <c:order val="4"/>
          <c:tx>
            <c:strRef>
              <c:f>'Circuit 7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18-19'!$B$13:$M$13</c:f>
              <c:numCache>
                <c:formatCode>General</c:formatCode>
                <c:ptCount val="12"/>
                <c:pt idx="0">
                  <c:v>30</c:v>
                </c:pt>
                <c:pt idx="1">
                  <c:v>25</c:v>
                </c:pt>
                <c:pt idx="2">
                  <c:v>33</c:v>
                </c:pt>
                <c:pt idx="3">
                  <c:v>36</c:v>
                </c:pt>
                <c:pt idx="4">
                  <c:v>33</c:v>
                </c:pt>
                <c:pt idx="5">
                  <c:v>39</c:v>
                </c:pt>
                <c:pt idx="6">
                  <c:v>43</c:v>
                </c:pt>
                <c:pt idx="7">
                  <c:v>39</c:v>
                </c:pt>
                <c:pt idx="8">
                  <c:v>47</c:v>
                </c:pt>
                <c:pt idx="9">
                  <c:v>43</c:v>
                </c:pt>
                <c:pt idx="10">
                  <c:v>54</c:v>
                </c:pt>
                <c:pt idx="1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7-450D-BD79-614D2C571088}"/>
            </c:ext>
          </c:extLst>
        </c:ser>
        <c:ser>
          <c:idx val="5"/>
          <c:order val="5"/>
          <c:tx>
            <c:strRef>
              <c:f>'Circuit 7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18-19'!$B$14:$M$14</c:f>
              <c:numCache>
                <c:formatCode>#,##0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7-450D-BD79-614D2C57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0144"/>
        <c:axId val="142149888"/>
      </c:lineChart>
      <c:dateAx>
        <c:axId val="139270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49888"/>
        <c:crosses val="autoZero"/>
        <c:auto val="1"/>
        <c:lblOffset val="100"/>
        <c:baseTimeUnit val="months"/>
      </c:dateAx>
      <c:valAx>
        <c:axId val="14214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0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27</c:v>
                </c:pt>
                <c:pt idx="2">
                  <c:v>13</c:v>
                </c:pt>
                <c:pt idx="3">
                  <c:v>11</c:v>
                </c:pt>
                <c:pt idx="4">
                  <c:v>19</c:v>
                </c:pt>
                <c:pt idx="5">
                  <c:v>15</c:v>
                </c:pt>
                <c:pt idx="6">
                  <c:v>3</c:v>
                </c:pt>
                <c:pt idx="7">
                  <c:v>15</c:v>
                </c:pt>
                <c:pt idx="8">
                  <c:v>12</c:v>
                </c:pt>
                <c:pt idx="9">
                  <c:v>7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B-4AD6-BF8E-211D93A01143}"/>
            </c:ext>
          </c:extLst>
        </c:ser>
        <c:ser>
          <c:idx val="1"/>
          <c:order val="1"/>
          <c:tx>
            <c:strRef>
              <c:f>'Circuit 7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7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7 Data FY 18-19'!$B$18:$M$18</c:f>
              <c:numCache>
                <c:formatCode>#,##0</c:formatCode>
                <c:ptCount val="12"/>
                <c:pt idx="0">
                  <c:v>1</c:v>
                </c:pt>
                <c:pt idx="1">
                  <c:v>27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14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B-4AD6-BF8E-211D93A0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70656"/>
        <c:axId val="142152192"/>
      </c:barChart>
      <c:dateAx>
        <c:axId val="139270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2192"/>
        <c:crosses val="autoZero"/>
        <c:auto val="1"/>
        <c:lblOffset val="100"/>
        <c:baseTimeUnit val="months"/>
      </c:dateAx>
      <c:valAx>
        <c:axId val="14215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2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175048928132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18-19'!$B$2:$M$2</c:f>
              <c:numCache>
                <c:formatCode>0</c:formatCode>
                <c:ptCount val="12"/>
                <c:pt idx="0">
                  <c:v>581</c:v>
                </c:pt>
                <c:pt idx="1">
                  <c:v>590</c:v>
                </c:pt>
                <c:pt idx="2">
                  <c:v>567</c:v>
                </c:pt>
                <c:pt idx="3">
                  <c:v>558</c:v>
                </c:pt>
                <c:pt idx="4">
                  <c:v>569</c:v>
                </c:pt>
                <c:pt idx="5">
                  <c:v>561</c:v>
                </c:pt>
                <c:pt idx="6">
                  <c:v>578</c:v>
                </c:pt>
                <c:pt idx="7">
                  <c:v>570</c:v>
                </c:pt>
                <c:pt idx="8">
                  <c:v>566</c:v>
                </c:pt>
                <c:pt idx="9">
                  <c:v>570</c:v>
                </c:pt>
                <c:pt idx="10">
                  <c:v>572</c:v>
                </c:pt>
                <c:pt idx="11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A-4B3B-944F-1C155235A74B}"/>
            </c:ext>
          </c:extLst>
        </c:ser>
        <c:ser>
          <c:idx val="1"/>
          <c:order val="1"/>
          <c:tx>
            <c:strRef>
              <c:f>'Circuit 8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18-19'!$B$3:$M$3</c:f>
              <c:numCache>
                <c:formatCode>#,##0</c:formatCode>
                <c:ptCount val="12"/>
                <c:pt idx="0">
                  <c:v>562</c:v>
                </c:pt>
                <c:pt idx="1">
                  <c:v>553</c:v>
                </c:pt>
                <c:pt idx="2">
                  <c:v>557</c:v>
                </c:pt>
                <c:pt idx="3">
                  <c:v>531</c:v>
                </c:pt>
                <c:pt idx="4">
                  <c:v>532</c:v>
                </c:pt>
                <c:pt idx="5">
                  <c:v>530</c:v>
                </c:pt>
                <c:pt idx="6">
                  <c:v>533</c:v>
                </c:pt>
                <c:pt idx="7">
                  <c:v>523</c:v>
                </c:pt>
                <c:pt idx="8">
                  <c:v>514</c:v>
                </c:pt>
                <c:pt idx="9">
                  <c:v>535</c:v>
                </c:pt>
                <c:pt idx="10">
                  <c:v>540</c:v>
                </c:pt>
                <c:pt idx="11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A-4B3B-944F-1C155235A74B}"/>
            </c:ext>
          </c:extLst>
        </c:ser>
        <c:ser>
          <c:idx val="2"/>
          <c:order val="2"/>
          <c:tx>
            <c:strRef>
              <c:f>'Circuit 8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18-19'!$B$4:$M$4</c:f>
              <c:numCache>
                <c:formatCode>#,##0</c:formatCode>
                <c:ptCount val="12"/>
                <c:pt idx="0">
                  <c:v>498</c:v>
                </c:pt>
                <c:pt idx="1">
                  <c:v>497</c:v>
                </c:pt>
                <c:pt idx="2">
                  <c:v>506</c:v>
                </c:pt>
                <c:pt idx="3">
                  <c:v>479</c:v>
                </c:pt>
                <c:pt idx="4">
                  <c:v>488</c:v>
                </c:pt>
                <c:pt idx="5">
                  <c:v>480</c:v>
                </c:pt>
                <c:pt idx="6">
                  <c:v>470</c:v>
                </c:pt>
                <c:pt idx="7">
                  <c:v>470</c:v>
                </c:pt>
                <c:pt idx="8">
                  <c:v>457</c:v>
                </c:pt>
                <c:pt idx="9">
                  <c:v>462</c:v>
                </c:pt>
                <c:pt idx="10">
                  <c:v>474</c:v>
                </c:pt>
                <c:pt idx="1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A-4B3B-944F-1C155235A74B}"/>
            </c:ext>
          </c:extLst>
        </c:ser>
        <c:ser>
          <c:idx val="3"/>
          <c:order val="3"/>
          <c:tx>
            <c:strRef>
              <c:f>'Circuit 8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18-19'!$B$5:$M$5</c:f>
              <c:numCache>
                <c:formatCode>#,##0</c:formatCode>
                <c:ptCount val="12"/>
                <c:pt idx="0">
                  <c:v>64</c:v>
                </c:pt>
                <c:pt idx="1">
                  <c:v>56</c:v>
                </c:pt>
                <c:pt idx="2">
                  <c:v>51</c:v>
                </c:pt>
                <c:pt idx="3">
                  <c:v>52</c:v>
                </c:pt>
                <c:pt idx="4">
                  <c:v>44</c:v>
                </c:pt>
                <c:pt idx="5">
                  <c:v>50</c:v>
                </c:pt>
                <c:pt idx="6">
                  <c:v>63</c:v>
                </c:pt>
                <c:pt idx="7">
                  <c:v>53</c:v>
                </c:pt>
                <c:pt idx="8">
                  <c:v>57</c:v>
                </c:pt>
                <c:pt idx="9">
                  <c:v>73</c:v>
                </c:pt>
                <c:pt idx="10">
                  <c:v>66</c:v>
                </c:pt>
                <c:pt idx="1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A-4B3B-944F-1C155235A74B}"/>
            </c:ext>
          </c:extLst>
        </c:ser>
        <c:ser>
          <c:idx val="4"/>
          <c:order val="4"/>
          <c:tx>
            <c:strRef>
              <c:f>'Circuit 8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A-4B3B-944F-1C155235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19968"/>
        <c:axId val="140960896"/>
      </c:lineChart>
      <c:dateAx>
        <c:axId val="14241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0896"/>
        <c:crosses val="autoZero"/>
        <c:auto val="1"/>
        <c:lblOffset val="100"/>
        <c:baseTimeUnit val="months"/>
      </c:dateAx>
      <c:valAx>
        <c:axId val="140960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4241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02967042414496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18-19'!$B$9:$M$9</c:f>
              <c:numCache>
                <c:formatCode>#,##0</c:formatCode>
                <c:ptCount val="12"/>
                <c:pt idx="0">
                  <c:v>370</c:v>
                </c:pt>
                <c:pt idx="1">
                  <c:v>375</c:v>
                </c:pt>
                <c:pt idx="2">
                  <c:v>389</c:v>
                </c:pt>
                <c:pt idx="3">
                  <c:v>380</c:v>
                </c:pt>
                <c:pt idx="4">
                  <c:v>377</c:v>
                </c:pt>
                <c:pt idx="5">
                  <c:v>376</c:v>
                </c:pt>
                <c:pt idx="6">
                  <c:v>380</c:v>
                </c:pt>
                <c:pt idx="7">
                  <c:v>367</c:v>
                </c:pt>
                <c:pt idx="8">
                  <c:v>372</c:v>
                </c:pt>
                <c:pt idx="9">
                  <c:v>376</c:v>
                </c:pt>
                <c:pt idx="10">
                  <c:v>370</c:v>
                </c:pt>
                <c:pt idx="11">
                  <c:v>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1-438C-A10A-6A03B7A0258F}"/>
            </c:ext>
          </c:extLst>
        </c:ser>
        <c:ser>
          <c:idx val="1"/>
          <c:order val="1"/>
          <c:tx>
            <c:strRef>
              <c:f>'Circuit 8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18-19'!$B$10:$M$10</c:f>
              <c:numCache>
                <c:formatCode>#,##0</c:formatCode>
                <c:ptCount val="12"/>
                <c:pt idx="0">
                  <c:v>362</c:v>
                </c:pt>
                <c:pt idx="1">
                  <c:v>367</c:v>
                </c:pt>
                <c:pt idx="2">
                  <c:v>381</c:v>
                </c:pt>
                <c:pt idx="3">
                  <c:v>372</c:v>
                </c:pt>
                <c:pt idx="4">
                  <c:v>369</c:v>
                </c:pt>
                <c:pt idx="5">
                  <c:v>369</c:v>
                </c:pt>
                <c:pt idx="6">
                  <c:v>373</c:v>
                </c:pt>
                <c:pt idx="7">
                  <c:v>360</c:v>
                </c:pt>
                <c:pt idx="8">
                  <c:v>365</c:v>
                </c:pt>
                <c:pt idx="9">
                  <c:v>369</c:v>
                </c:pt>
                <c:pt idx="10">
                  <c:v>351</c:v>
                </c:pt>
                <c:pt idx="11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1-438C-A10A-6A03B7A0258F}"/>
            </c:ext>
          </c:extLst>
        </c:ser>
        <c:ser>
          <c:idx val="2"/>
          <c:order val="2"/>
          <c:tx>
            <c:strRef>
              <c:f>'Circuit 8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18-19'!$B$11:$M$11</c:f>
              <c:numCache>
                <c:formatCode>#,##0</c:formatCode>
                <c:ptCount val="12"/>
                <c:pt idx="0">
                  <c:v>273</c:v>
                </c:pt>
                <c:pt idx="1">
                  <c:v>275</c:v>
                </c:pt>
                <c:pt idx="2">
                  <c:v>282</c:v>
                </c:pt>
                <c:pt idx="3">
                  <c:v>273</c:v>
                </c:pt>
                <c:pt idx="4">
                  <c:v>274</c:v>
                </c:pt>
                <c:pt idx="5">
                  <c:v>283</c:v>
                </c:pt>
                <c:pt idx="6">
                  <c:v>280</c:v>
                </c:pt>
                <c:pt idx="7">
                  <c:v>275</c:v>
                </c:pt>
                <c:pt idx="8">
                  <c:v>282</c:v>
                </c:pt>
                <c:pt idx="9">
                  <c:v>275</c:v>
                </c:pt>
                <c:pt idx="10">
                  <c:v>268</c:v>
                </c:pt>
                <c:pt idx="11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1-438C-A10A-6A03B7A0258F}"/>
            </c:ext>
          </c:extLst>
        </c:ser>
        <c:ser>
          <c:idx val="3"/>
          <c:order val="3"/>
          <c:tx>
            <c:strRef>
              <c:f>'Circuit 8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18-19'!$B$12:$M$12</c:f>
              <c:numCache>
                <c:formatCode>#,##0</c:formatCode>
                <c:ptCount val="12"/>
                <c:pt idx="0">
                  <c:v>89</c:v>
                </c:pt>
                <c:pt idx="1">
                  <c:v>92</c:v>
                </c:pt>
                <c:pt idx="2">
                  <c:v>99</c:v>
                </c:pt>
                <c:pt idx="3">
                  <c:v>99</c:v>
                </c:pt>
                <c:pt idx="4">
                  <c:v>95</c:v>
                </c:pt>
                <c:pt idx="5">
                  <c:v>86</c:v>
                </c:pt>
                <c:pt idx="6">
                  <c:v>93</c:v>
                </c:pt>
                <c:pt idx="7">
                  <c:v>85</c:v>
                </c:pt>
                <c:pt idx="8">
                  <c:v>83</c:v>
                </c:pt>
                <c:pt idx="9">
                  <c:v>94</c:v>
                </c:pt>
                <c:pt idx="10">
                  <c:v>83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1-438C-A10A-6A03B7A0258F}"/>
            </c:ext>
          </c:extLst>
        </c:ser>
        <c:ser>
          <c:idx val="4"/>
          <c:order val="4"/>
          <c:tx>
            <c:strRef>
              <c:f>'Circuit 8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18-19'!$B$13:$M$13</c:f>
              <c:numCache>
                <c:formatCode>General</c:formatCode>
                <c:ptCount val="12"/>
                <c:pt idx="0">
                  <c:v>42</c:v>
                </c:pt>
                <c:pt idx="1">
                  <c:v>50</c:v>
                </c:pt>
                <c:pt idx="2">
                  <c:v>49</c:v>
                </c:pt>
                <c:pt idx="3">
                  <c:v>40</c:v>
                </c:pt>
                <c:pt idx="4">
                  <c:v>32</c:v>
                </c:pt>
                <c:pt idx="5">
                  <c:v>32</c:v>
                </c:pt>
                <c:pt idx="6">
                  <c:v>28</c:v>
                </c:pt>
                <c:pt idx="7">
                  <c:v>29</c:v>
                </c:pt>
                <c:pt idx="8">
                  <c:v>24</c:v>
                </c:pt>
                <c:pt idx="9">
                  <c:v>28</c:v>
                </c:pt>
                <c:pt idx="10">
                  <c:v>23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21-438C-A10A-6A03B7A0258F}"/>
            </c:ext>
          </c:extLst>
        </c:ser>
        <c:ser>
          <c:idx val="5"/>
          <c:order val="5"/>
          <c:tx>
            <c:strRef>
              <c:f>'Circuit 8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18-19'!$B$14:$M$14</c:f>
              <c:numCache>
                <c:formatCode>#,##0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21-438C-A10A-6A03B7A0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71680"/>
        <c:axId val="140962048"/>
      </c:lineChart>
      <c:dateAx>
        <c:axId val="139271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2048"/>
        <c:crosses val="autoZero"/>
        <c:auto val="1"/>
        <c:lblOffset val="100"/>
        <c:baseTimeUnit val="months"/>
      </c:dateAx>
      <c:valAx>
        <c:axId val="14096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9271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25763253581741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13</c:v>
                </c:pt>
                <c:pt idx="2">
                  <c:v>18</c:v>
                </c:pt>
                <c:pt idx="3">
                  <c:v>0</c:v>
                </c:pt>
                <c:pt idx="4">
                  <c:v>15</c:v>
                </c:pt>
                <c:pt idx="5">
                  <c:v>13</c:v>
                </c:pt>
                <c:pt idx="6">
                  <c:v>14</c:v>
                </c:pt>
                <c:pt idx="7">
                  <c:v>5</c:v>
                </c:pt>
                <c:pt idx="8">
                  <c:v>11</c:v>
                </c:pt>
                <c:pt idx="9">
                  <c:v>13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A-4E05-9C9A-7599FBB7BEC1}"/>
            </c:ext>
          </c:extLst>
        </c:ser>
        <c:ser>
          <c:idx val="1"/>
          <c:order val="1"/>
          <c:tx>
            <c:strRef>
              <c:f>'Circuit 8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8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8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11</c:v>
                </c:pt>
                <c:pt idx="3">
                  <c:v>17</c:v>
                </c:pt>
                <c:pt idx="4">
                  <c:v>13</c:v>
                </c:pt>
                <c:pt idx="5">
                  <c:v>10</c:v>
                </c:pt>
                <c:pt idx="6">
                  <c:v>17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A-4E05-9C9A-7599FBB7B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1504"/>
        <c:axId val="140964352"/>
      </c:barChart>
      <c:dateAx>
        <c:axId val="142421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4352"/>
        <c:crosses val="autoZero"/>
        <c:auto val="1"/>
        <c:lblOffset val="100"/>
        <c:baseTimeUnit val="months"/>
      </c:dateAx>
      <c:valAx>
        <c:axId val="140964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42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2496725481569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18-19'!$B$2:$M$2</c:f>
              <c:numCache>
                <c:formatCode>#,##0</c:formatCode>
                <c:ptCount val="12"/>
                <c:pt idx="0">
                  <c:v>1465</c:v>
                </c:pt>
                <c:pt idx="1">
                  <c:v>1447</c:v>
                </c:pt>
                <c:pt idx="2">
                  <c:v>1463</c:v>
                </c:pt>
                <c:pt idx="3">
                  <c:v>1449</c:v>
                </c:pt>
                <c:pt idx="4">
                  <c:v>1497</c:v>
                </c:pt>
                <c:pt idx="5">
                  <c:v>1503</c:v>
                </c:pt>
                <c:pt idx="6">
                  <c:v>1499</c:v>
                </c:pt>
                <c:pt idx="7">
                  <c:v>1480</c:v>
                </c:pt>
                <c:pt idx="8">
                  <c:v>1489</c:v>
                </c:pt>
                <c:pt idx="9">
                  <c:v>1467</c:v>
                </c:pt>
                <c:pt idx="10">
                  <c:v>1514</c:v>
                </c:pt>
                <c:pt idx="11">
                  <c:v>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8-4EFC-968C-CBB696A481A4}"/>
            </c:ext>
          </c:extLst>
        </c:ser>
        <c:ser>
          <c:idx val="1"/>
          <c:order val="1"/>
          <c:tx>
            <c:strRef>
              <c:f>'Circuit 9 OC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18-19'!$B$3:$M$3</c:f>
              <c:numCache>
                <c:formatCode>#,##0</c:formatCode>
                <c:ptCount val="12"/>
                <c:pt idx="0">
                  <c:v>1374</c:v>
                </c:pt>
                <c:pt idx="1">
                  <c:v>1324</c:v>
                </c:pt>
                <c:pt idx="2">
                  <c:v>1085</c:v>
                </c:pt>
                <c:pt idx="3">
                  <c:v>1368</c:v>
                </c:pt>
                <c:pt idx="4">
                  <c:v>1498</c:v>
                </c:pt>
                <c:pt idx="5">
                  <c:v>1261</c:v>
                </c:pt>
                <c:pt idx="6">
                  <c:v>1215</c:v>
                </c:pt>
                <c:pt idx="7">
                  <c:v>1269</c:v>
                </c:pt>
                <c:pt idx="8">
                  <c:v>1245</c:v>
                </c:pt>
                <c:pt idx="9">
                  <c:v>1286</c:v>
                </c:pt>
                <c:pt idx="10">
                  <c:v>1282</c:v>
                </c:pt>
                <c:pt idx="11">
                  <c:v>1258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8-4EFC-968C-CBB696A481A4}"/>
            </c:ext>
          </c:extLst>
        </c:ser>
        <c:ser>
          <c:idx val="2"/>
          <c:order val="2"/>
          <c:tx>
            <c:strRef>
              <c:f>'Circuit 9 OC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18-19'!$B$4:$M$4</c:f>
              <c:numCache>
                <c:formatCode>#,##0</c:formatCode>
                <c:ptCount val="12"/>
                <c:pt idx="0">
                  <c:v>484</c:v>
                </c:pt>
                <c:pt idx="1">
                  <c:v>563</c:v>
                </c:pt>
                <c:pt idx="2">
                  <c:v>436</c:v>
                </c:pt>
                <c:pt idx="3">
                  <c:v>493</c:v>
                </c:pt>
                <c:pt idx="4">
                  <c:v>599</c:v>
                </c:pt>
                <c:pt idx="5">
                  <c:v>495</c:v>
                </c:pt>
                <c:pt idx="6">
                  <c:v>432</c:v>
                </c:pt>
                <c:pt idx="7">
                  <c:v>471</c:v>
                </c:pt>
                <c:pt idx="8">
                  <c:v>459</c:v>
                </c:pt>
                <c:pt idx="9">
                  <c:v>498</c:v>
                </c:pt>
                <c:pt idx="10">
                  <c:v>488</c:v>
                </c:pt>
                <c:pt idx="11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8-4EFC-968C-CBB696A481A4}"/>
            </c:ext>
          </c:extLst>
        </c:ser>
        <c:ser>
          <c:idx val="3"/>
          <c:order val="3"/>
          <c:tx>
            <c:strRef>
              <c:f>'Circuit 9 OC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18-19'!$B$5:$M$5</c:f>
              <c:numCache>
                <c:formatCode>#,##0</c:formatCode>
                <c:ptCount val="12"/>
                <c:pt idx="0">
                  <c:v>890</c:v>
                </c:pt>
                <c:pt idx="1">
                  <c:v>761</c:v>
                </c:pt>
                <c:pt idx="2">
                  <c:v>649</c:v>
                </c:pt>
                <c:pt idx="3">
                  <c:v>875</c:v>
                </c:pt>
                <c:pt idx="4">
                  <c:v>899</c:v>
                </c:pt>
                <c:pt idx="5">
                  <c:v>766</c:v>
                </c:pt>
                <c:pt idx="6">
                  <c:v>783</c:v>
                </c:pt>
                <c:pt idx="7">
                  <c:v>798</c:v>
                </c:pt>
                <c:pt idx="8">
                  <c:v>786</c:v>
                </c:pt>
                <c:pt idx="9">
                  <c:v>788</c:v>
                </c:pt>
                <c:pt idx="10">
                  <c:v>794</c:v>
                </c:pt>
                <c:pt idx="11">
                  <c:v>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C8-4EFC-968C-CBB696A481A4}"/>
            </c:ext>
          </c:extLst>
        </c:ser>
        <c:ser>
          <c:idx val="4"/>
          <c:order val="4"/>
          <c:tx>
            <c:strRef>
              <c:f>'Circuit 9 OC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OC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C8-4EFC-968C-CBB696A48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6064"/>
        <c:axId val="140967232"/>
      </c:lineChart>
      <c:dateAx>
        <c:axId val="14357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0967232"/>
        <c:crosses val="autoZero"/>
        <c:auto val="1"/>
        <c:lblOffset val="100"/>
        <c:baseTimeUnit val="months"/>
      </c:dateAx>
      <c:valAx>
        <c:axId val="140967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35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18-19'!$A$9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OC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OC Data FY 18-19'!$B$9:$M$9</c:f>
              <c:numCache>
                <c:formatCode>#,##0</c:formatCode>
                <c:ptCount val="12"/>
                <c:pt idx="0">
                  <c:v>297</c:v>
                </c:pt>
                <c:pt idx="1">
                  <c:v>294</c:v>
                </c:pt>
                <c:pt idx="2">
                  <c:v>284</c:v>
                </c:pt>
                <c:pt idx="3">
                  <c:v>307</c:v>
                </c:pt>
                <c:pt idx="4">
                  <c:v>472</c:v>
                </c:pt>
                <c:pt idx="5">
                  <c:v>296</c:v>
                </c:pt>
                <c:pt idx="6">
                  <c:v>284</c:v>
                </c:pt>
                <c:pt idx="7">
                  <c:v>308</c:v>
                </c:pt>
                <c:pt idx="8">
                  <c:v>323</c:v>
                </c:pt>
                <c:pt idx="9">
                  <c:v>334</c:v>
                </c:pt>
                <c:pt idx="10">
                  <c:v>348</c:v>
                </c:pt>
                <c:pt idx="11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0-4863-BF40-7B89C87E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2048"/>
        <c:axId val="143295616"/>
      </c:barChart>
      <c:dateAx>
        <c:axId val="52482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5616"/>
        <c:crosses val="autoZero"/>
        <c:auto val="1"/>
        <c:lblOffset val="100"/>
        <c:baseTimeUnit val="months"/>
      </c:dateAx>
      <c:valAx>
        <c:axId val="14329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4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26"/>
          <c:y val="0.22081501531058617"/>
          <c:w val="0.14205885030267171"/>
          <c:h val="0.439515255905511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052498495491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18-19'!$B$2:$M$2</c:f>
              <c:numCache>
                <c:formatCode>#,##0</c:formatCode>
                <c:ptCount val="12"/>
                <c:pt idx="0">
                  <c:v>329</c:v>
                </c:pt>
                <c:pt idx="1">
                  <c:v>325</c:v>
                </c:pt>
                <c:pt idx="2">
                  <c:v>312</c:v>
                </c:pt>
                <c:pt idx="3">
                  <c:v>309</c:v>
                </c:pt>
                <c:pt idx="4">
                  <c:v>314</c:v>
                </c:pt>
                <c:pt idx="5">
                  <c:v>305</c:v>
                </c:pt>
                <c:pt idx="6">
                  <c:v>290</c:v>
                </c:pt>
                <c:pt idx="7">
                  <c:v>282</c:v>
                </c:pt>
                <c:pt idx="8">
                  <c:v>280</c:v>
                </c:pt>
                <c:pt idx="9">
                  <c:v>277</c:v>
                </c:pt>
                <c:pt idx="10">
                  <c:v>270</c:v>
                </c:pt>
                <c:pt idx="11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E-44B9-8C35-EF9965A1DF67}"/>
            </c:ext>
          </c:extLst>
        </c:ser>
        <c:ser>
          <c:idx val="1"/>
          <c:order val="1"/>
          <c:tx>
            <c:strRef>
              <c:f>'Circuit 9 OS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18-19'!$B$3:$M$3</c:f>
              <c:numCache>
                <c:formatCode>#,##0</c:formatCode>
                <c:ptCount val="12"/>
                <c:pt idx="0">
                  <c:v>341</c:v>
                </c:pt>
                <c:pt idx="1">
                  <c:v>336</c:v>
                </c:pt>
                <c:pt idx="2">
                  <c:v>321</c:v>
                </c:pt>
                <c:pt idx="3">
                  <c:v>310</c:v>
                </c:pt>
                <c:pt idx="4">
                  <c:v>311</c:v>
                </c:pt>
                <c:pt idx="5">
                  <c:v>310</c:v>
                </c:pt>
                <c:pt idx="6">
                  <c:v>300</c:v>
                </c:pt>
                <c:pt idx="7">
                  <c:v>290</c:v>
                </c:pt>
                <c:pt idx="8">
                  <c:v>297</c:v>
                </c:pt>
                <c:pt idx="9">
                  <c:v>292</c:v>
                </c:pt>
                <c:pt idx="10">
                  <c:v>287</c:v>
                </c:pt>
                <c:pt idx="11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E-44B9-8C35-EF9965A1DF67}"/>
            </c:ext>
          </c:extLst>
        </c:ser>
        <c:ser>
          <c:idx val="2"/>
          <c:order val="2"/>
          <c:tx>
            <c:strRef>
              <c:f>'Circuit 9 OS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18-19'!$B$4:$M$4</c:f>
              <c:numCache>
                <c:formatCode>#,##0</c:formatCode>
                <c:ptCount val="12"/>
                <c:pt idx="0">
                  <c:v>277</c:v>
                </c:pt>
                <c:pt idx="1">
                  <c:v>274</c:v>
                </c:pt>
                <c:pt idx="2">
                  <c:v>261</c:v>
                </c:pt>
                <c:pt idx="3">
                  <c:v>253</c:v>
                </c:pt>
                <c:pt idx="4">
                  <c:v>249</c:v>
                </c:pt>
                <c:pt idx="5">
                  <c:v>245</c:v>
                </c:pt>
                <c:pt idx="6">
                  <c:v>235</c:v>
                </c:pt>
                <c:pt idx="7">
                  <c:v>228</c:v>
                </c:pt>
                <c:pt idx="8">
                  <c:v>226</c:v>
                </c:pt>
                <c:pt idx="9">
                  <c:v>211</c:v>
                </c:pt>
                <c:pt idx="10">
                  <c:v>207</c:v>
                </c:pt>
                <c:pt idx="11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E-44B9-8C35-EF9965A1DF67}"/>
            </c:ext>
          </c:extLst>
        </c:ser>
        <c:ser>
          <c:idx val="3"/>
          <c:order val="3"/>
          <c:tx>
            <c:strRef>
              <c:f>'Circuit 9 OS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18-19'!$B$5:$M$5</c:f>
              <c:numCache>
                <c:formatCode>#,##0</c:formatCode>
                <c:ptCount val="12"/>
                <c:pt idx="0">
                  <c:v>64</c:v>
                </c:pt>
                <c:pt idx="1">
                  <c:v>57</c:v>
                </c:pt>
                <c:pt idx="2">
                  <c:v>54</c:v>
                </c:pt>
                <c:pt idx="3">
                  <c:v>53</c:v>
                </c:pt>
                <c:pt idx="4">
                  <c:v>52</c:v>
                </c:pt>
                <c:pt idx="5">
                  <c:v>55</c:v>
                </c:pt>
                <c:pt idx="6">
                  <c:v>57</c:v>
                </c:pt>
                <c:pt idx="7">
                  <c:v>60</c:v>
                </c:pt>
                <c:pt idx="8">
                  <c:v>65</c:v>
                </c:pt>
                <c:pt idx="9">
                  <c:v>77</c:v>
                </c:pt>
                <c:pt idx="10">
                  <c:v>77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2E-44B9-8C35-EF9965A1DF67}"/>
            </c:ext>
          </c:extLst>
        </c:ser>
        <c:ser>
          <c:idx val="4"/>
          <c:order val="4"/>
          <c:tx>
            <c:strRef>
              <c:f>'Circuit 9 OS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2E-44B9-8C35-EF9965A1D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4096"/>
        <c:axId val="143297344"/>
      </c:lineChart>
      <c:dateAx>
        <c:axId val="52484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7344"/>
        <c:crosses val="autoZero"/>
        <c:auto val="1"/>
        <c:lblOffset val="100"/>
        <c:baseTimeUnit val="months"/>
      </c:dateAx>
      <c:valAx>
        <c:axId val="143297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484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18-19'!$B$2:$M$2</c:f>
              <c:numCache>
                <c:formatCode>#,##0</c:formatCode>
                <c:ptCount val="12"/>
                <c:pt idx="0">
                  <c:v>9154</c:v>
                </c:pt>
                <c:pt idx="1">
                  <c:v>9118</c:v>
                </c:pt>
                <c:pt idx="2">
                  <c:v>9137</c:v>
                </c:pt>
                <c:pt idx="3">
                  <c:v>9006</c:v>
                </c:pt>
                <c:pt idx="4">
                  <c:v>9017</c:v>
                </c:pt>
                <c:pt idx="5">
                  <c:v>9011</c:v>
                </c:pt>
                <c:pt idx="6">
                  <c:v>9069</c:v>
                </c:pt>
                <c:pt idx="7">
                  <c:v>9083</c:v>
                </c:pt>
                <c:pt idx="8">
                  <c:v>9131</c:v>
                </c:pt>
                <c:pt idx="9">
                  <c:v>9143</c:v>
                </c:pt>
                <c:pt idx="10">
                  <c:v>9159</c:v>
                </c:pt>
                <c:pt idx="11">
                  <c:v>9286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B-4296-8106-4F5DA9B801E8}"/>
            </c:ext>
          </c:extLst>
        </c:ser>
        <c:ser>
          <c:idx val="1"/>
          <c:order val="1"/>
          <c:tx>
            <c:strRef>
              <c:f>'North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18-19'!$B$3:$M$3</c:f>
              <c:numCache>
                <c:formatCode>#,##0</c:formatCode>
                <c:ptCount val="12"/>
                <c:pt idx="0">
                  <c:v>7581</c:v>
                </c:pt>
                <c:pt idx="1">
                  <c:v>7632</c:v>
                </c:pt>
                <c:pt idx="2">
                  <c:v>7671</c:v>
                </c:pt>
                <c:pt idx="3">
                  <c:v>7564</c:v>
                </c:pt>
                <c:pt idx="4">
                  <c:v>7493</c:v>
                </c:pt>
                <c:pt idx="5">
                  <c:v>7501</c:v>
                </c:pt>
                <c:pt idx="6">
                  <c:v>7597</c:v>
                </c:pt>
                <c:pt idx="7">
                  <c:v>7596</c:v>
                </c:pt>
                <c:pt idx="8">
                  <c:v>7606</c:v>
                </c:pt>
                <c:pt idx="9">
                  <c:v>7682</c:v>
                </c:pt>
                <c:pt idx="10">
                  <c:v>7780</c:v>
                </c:pt>
                <c:pt idx="11">
                  <c:v>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B-4296-8106-4F5DA9B801E8}"/>
            </c:ext>
          </c:extLst>
        </c:ser>
        <c:ser>
          <c:idx val="2"/>
          <c:order val="2"/>
          <c:tx>
            <c:strRef>
              <c:f>'North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18-19'!$B$4:$M$4</c:f>
              <c:numCache>
                <c:formatCode>#,##0</c:formatCode>
                <c:ptCount val="12"/>
                <c:pt idx="0">
                  <c:v>5909</c:v>
                </c:pt>
                <c:pt idx="1">
                  <c:v>5955</c:v>
                </c:pt>
                <c:pt idx="2">
                  <c:v>6017</c:v>
                </c:pt>
                <c:pt idx="3">
                  <c:v>5865</c:v>
                </c:pt>
                <c:pt idx="4">
                  <c:v>5851</c:v>
                </c:pt>
                <c:pt idx="5">
                  <c:v>5911</c:v>
                </c:pt>
                <c:pt idx="6">
                  <c:v>5941</c:v>
                </c:pt>
                <c:pt idx="7">
                  <c:v>5938</c:v>
                </c:pt>
                <c:pt idx="8">
                  <c:v>5952</c:v>
                </c:pt>
                <c:pt idx="9">
                  <c:v>5967</c:v>
                </c:pt>
                <c:pt idx="10">
                  <c:v>6013</c:v>
                </c:pt>
                <c:pt idx="11">
                  <c:v>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B-4296-8106-4F5DA9B801E8}"/>
            </c:ext>
          </c:extLst>
        </c:ser>
        <c:ser>
          <c:idx val="3"/>
          <c:order val="3"/>
          <c:tx>
            <c:strRef>
              <c:f>'North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18-19'!$B$5:$M$5</c:f>
              <c:numCache>
                <c:formatCode>#,##0</c:formatCode>
                <c:ptCount val="12"/>
                <c:pt idx="0">
                  <c:v>1638</c:v>
                </c:pt>
                <c:pt idx="1">
                  <c:v>1662</c:v>
                </c:pt>
                <c:pt idx="2">
                  <c:v>1628</c:v>
                </c:pt>
                <c:pt idx="3">
                  <c:v>1672</c:v>
                </c:pt>
                <c:pt idx="4">
                  <c:v>1618</c:v>
                </c:pt>
                <c:pt idx="5">
                  <c:v>1577</c:v>
                </c:pt>
                <c:pt idx="6">
                  <c:v>1635</c:v>
                </c:pt>
                <c:pt idx="7">
                  <c:v>1638</c:v>
                </c:pt>
                <c:pt idx="8">
                  <c:v>1640</c:v>
                </c:pt>
                <c:pt idx="9">
                  <c:v>1702</c:v>
                </c:pt>
                <c:pt idx="10">
                  <c:v>1752</c:v>
                </c:pt>
                <c:pt idx="11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B-4296-8106-4F5DA9B801E8}"/>
            </c:ext>
          </c:extLst>
        </c:ser>
        <c:ser>
          <c:idx val="4"/>
          <c:order val="4"/>
          <c:tx>
            <c:strRef>
              <c:f>'North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18-19'!$B$6:$M$6</c:f>
              <c:numCache>
                <c:formatCode>#,##0</c:formatCode>
                <c:ptCount val="12"/>
                <c:pt idx="0">
                  <c:v>34</c:v>
                </c:pt>
                <c:pt idx="1">
                  <c:v>15</c:v>
                </c:pt>
                <c:pt idx="2">
                  <c:v>26</c:v>
                </c:pt>
                <c:pt idx="3">
                  <c:v>27</c:v>
                </c:pt>
                <c:pt idx="4">
                  <c:v>24</c:v>
                </c:pt>
                <c:pt idx="5">
                  <c:v>13</c:v>
                </c:pt>
                <c:pt idx="6">
                  <c:v>21</c:v>
                </c:pt>
                <c:pt idx="7">
                  <c:v>20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B-4296-8106-4F5DA9B80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01760"/>
        <c:axId val="137832704"/>
      </c:lineChart>
      <c:dateAx>
        <c:axId val="136501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2704"/>
        <c:crosses val="autoZero"/>
        <c:auto val="1"/>
        <c:lblOffset val="100"/>
        <c:baseTimeUnit val="months"/>
      </c:dateAx>
      <c:valAx>
        <c:axId val="137832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50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18-19'!$B$9:$M$9</c:f>
              <c:numCache>
                <c:formatCode>#,##0</c:formatCode>
                <c:ptCount val="12"/>
                <c:pt idx="0">
                  <c:v>214</c:v>
                </c:pt>
                <c:pt idx="1">
                  <c:v>219</c:v>
                </c:pt>
                <c:pt idx="2">
                  <c:v>216</c:v>
                </c:pt>
                <c:pt idx="3">
                  <c:v>215</c:v>
                </c:pt>
                <c:pt idx="4">
                  <c:v>216</c:v>
                </c:pt>
                <c:pt idx="5">
                  <c:v>216</c:v>
                </c:pt>
                <c:pt idx="6">
                  <c:v>215</c:v>
                </c:pt>
                <c:pt idx="7">
                  <c:v>215</c:v>
                </c:pt>
                <c:pt idx="8">
                  <c:v>215</c:v>
                </c:pt>
                <c:pt idx="9">
                  <c:v>215</c:v>
                </c:pt>
                <c:pt idx="10">
                  <c:v>218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B-449B-9808-1FFB24634E87}"/>
            </c:ext>
          </c:extLst>
        </c:ser>
        <c:ser>
          <c:idx val="1"/>
          <c:order val="1"/>
          <c:tx>
            <c:strRef>
              <c:f>'Circuit 9 OS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18-19'!$B$10:$M$10</c:f>
              <c:numCache>
                <c:formatCode>#,##0</c:formatCode>
                <c:ptCount val="12"/>
                <c:pt idx="0">
                  <c:v>204</c:v>
                </c:pt>
                <c:pt idx="1">
                  <c:v>209</c:v>
                </c:pt>
                <c:pt idx="2">
                  <c:v>206</c:v>
                </c:pt>
                <c:pt idx="3">
                  <c:v>205</c:v>
                </c:pt>
                <c:pt idx="4">
                  <c:v>206</c:v>
                </c:pt>
                <c:pt idx="5">
                  <c:v>206</c:v>
                </c:pt>
                <c:pt idx="6">
                  <c:v>205</c:v>
                </c:pt>
                <c:pt idx="7">
                  <c:v>205</c:v>
                </c:pt>
                <c:pt idx="8">
                  <c:v>205</c:v>
                </c:pt>
                <c:pt idx="9">
                  <c:v>205</c:v>
                </c:pt>
                <c:pt idx="10">
                  <c:v>208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B-449B-9808-1FFB24634E87}"/>
            </c:ext>
          </c:extLst>
        </c:ser>
        <c:ser>
          <c:idx val="2"/>
          <c:order val="2"/>
          <c:tx>
            <c:strRef>
              <c:f>'Circuit 9 OS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18-19'!$B$11:$M$11</c:f>
              <c:numCache>
                <c:formatCode>#,##0</c:formatCode>
                <c:ptCount val="12"/>
                <c:pt idx="0">
                  <c:v>132</c:v>
                </c:pt>
                <c:pt idx="1">
                  <c:v>130</c:v>
                </c:pt>
                <c:pt idx="2">
                  <c:v>128</c:v>
                </c:pt>
                <c:pt idx="3">
                  <c:v>125</c:v>
                </c:pt>
                <c:pt idx="4">
                  <c:v>121</c:v>
                </c:pt>
                <c:pt idx="5">
                  <c:v>124</c:v>
                </c:pt>
                <c:pt idx="6">
                  <c:v>126</c:v>
                </c:pt>
                <c:pt idx="7">
                  <c:v>119</c:v>
                </c:pt>
                <c:pt idx="8">
                  <c:v>116</c:v>
                </c:pt>
                <c:pt idx="9">
                  <c:v>113</c:v>
                </c:pt>
                <c:pt idx="10">
                  <c:v>112</c:v>
                </c:pt>
                <c:pt idx="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B-449B-9808-1FFB24634E87}"/>
            </c:ext>
          </c:extLst>
        </c:ser>
        <c:ser>
          <c:idx val="3"/>
          <c:order val="3"/>
          <c:tx>
            <c:strRef>
              <c:f>'Circuit 9 OS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18-19'!$B$12:$M$12</c:f>
              <c:numCache>
                <c:formatCode>#,##0</c:formatCode>
                <c:ptCount val="12"/>
                <c:pt idx="0">
                  <c:v>72</c:v>
                </c:pt>
                <c:pt idx="1">
                  <c:v>79</c:v>
                </c:pt>
                <c:pt idx="2">
                  <c:v>78</c:v>
                </c:pt>
                <c:pt idx="3">
                  <c:v>80</c:v>
                </c:pt>
                <c:pt idx="4">
                  <c:v>85</c:v>
                </c:pt>
                <c:pt idx="5">
                  <c:v>82</c:v>
                </c:pt>
                <c:pt idx="6">
                  <c:v>79</c:v>
                </c:pt>
                <c:pt idx="7">
                  <c:v>86</c:v>
                </c:pt>
                <c:pt idx="8">
                  <c:v>89</c:v>
                </c:pt>
                <c:pt idx="9">
                  <c:v>92</c:v>
                </c:pt>
                <c:pt idx="10">
                  <c:v>96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B-449B-9808-1FFB24634E87}"/>
            </c:ext>
          </c:extLst>
        </c:ser>
        <c:ser>
          <c:idx val="4"/>
          <c:order val="4"/>
          <c:tx>
            <c:strRef>
              <c:f>'Circuit 9 OS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18-19'!$B$13:$M$13</c:f>
              <c:numCache>
                <c:formatCode>General</c:formatCode>
                <c:ptCount val="12"/>
                <c:pt idx="0">
                  <c:v>41</c:v>
                </c:pt>
                <c:pt idx="1">
                  <c:v>38</c:v>
                </c:pt>
                <c:pt idx="2">
                  <c:v>39</c:v>
                </c:pt>
                <c:pt idx="3">
                  <c:v>46</c:v>
                </c:pt>
                <c:pt idx="4">
                  <c:v>46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55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B-449B-9808-1FFB24634E87}"/>
            </c:ext>
          </c:extLst>
        </c:ser>
        <c:ser>
          <c:idx val="5"/>
          <c:order val="5"/>
          <c:tx>
            <c:strRef>
              <c:f>'Circuit 9 OS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9 OS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18-19'!$B$14:$M$14</c:f>
              <c:numCache>
                <c:formatCode>#,##0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B-449B-9808-1FFB2463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3744"/>
        <c:axId val="143299648"/>
      </c:lineChart>
      <c:dateAx>
        <c:axId val="5270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299648"/>
        <c:crosses val="autoZero"/>
        <c:auto val="1"/>
        <c:lblOffset val="100"/>
        <c:baseTimeUnit val="months"/>
      </c:dateAx>
      <c:valAx>
        <c:axId val="14329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703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6AE-AB32-20D0F0E19A02}"/>
            </c:ext>
          </c:extLst>
        </c:ser>
        <c:ser>
          <c:idx val="1"/>
          <c:order val="1"/>
          <c:tx>
            <c:strRef>
              <c:f>'Circuit 9 OS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9 OS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9 OS Data FY 18-19'!$B$18:$M$18</c:f>
              <c:numCache>
                <c:formatCode>#,##0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E8-46AE-AB32-20D0F0E19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04768"/>
        <c:axId val="143301952"/>
      </c:barChart>
      <c:dateAx>
        <c:axId val="52704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3301952"/>
        <c:crosses val="autoZero"/>
        <c:auto val="1"/>
        <c:lblOffset val="100"/>
        <c:baseTimeUnit val="months"/>
      </c:dateAx>
      <c:valAx>
        <c:axId val="1433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70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03018119844846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18-19'!$B$2:$M$2</c:f>
              <c:numCache>
                <c:formatCode>#,##0</c:formatCode>
                <c:ptCount val="12"/>
                <c:pt idx="0">
                  <c:v>1814</c:v>
                </c:pt>
                <c:pt idx="1">
                  <c:v>1828</c:v>
                </c:pt>
                <c:pt idx="2">
                  <c:v>1786</c:v>
                </c:pt>
                <c:pt idx="3">
                  <c:v>1751</c:v>
                </c:pt>
                <c:pt idx="4">
                  <c:v>1765</c:v>
                </c:pt>
                <c:pt idx="5">
                  <c:v>1816</c:v>
                </c:pt>
                <c:pt idx="6">
                  <c:v>1781</c:v>
                </c:pt>
                <c:pt idx="7">
                  <c:v>1747</c:v>
                </c:pt>
                <c:pt idx="8">
                  <c:v>1726</c:v>
                </c:pt>
                <c:pt idx="9">
                  <c:v>1687</c:v>
                </c:pt>
                <c:pt idx="10">
                  <c:v>1734</c:v>
                </c:pt>
                <c:pt idx="11">
                  <c:v>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9-48BF-8CA2-353CD1EC2D54}"/>
            </c:ext>
          </c:extLst>
        </c:ser>
        <c:ser>
          <c:idx val="1"/>
          <c:order val="1"/>
          <c:tx>
            <c:strRef>
              <c:f>'Circuit 10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18-19'!$B$3:$M$3</c:f>
              <c:numCache>
                <c:formatCode>#,##0</c:formatCode>
                <c:ptCount val="12"/>
                <c:pt idx="0">
                  <c:v>1483</c:v>
                </c:pt>
                <c:pt idx="1">
                  <c:v>1463</c:v>
                </c:pt>
                <c:pt idx="2">
                  <c:v>1445</c:v>
                </c:pt>
                <c:pt idx="3">
                  <c:v>1401</c:v>
                </c:pt>
                <c:pt idx="4">
                  <c:v>1378</c:v>
                </c:pt>
                <c:pt idx="5">
                  <c:v>1390</c:v>
                </c:pt>
                <c:pt idx="6">
                  <c:v>1332</c:v>
                </c:pt>
                <c:pt idx="7">
                  <c:v>1306</c:v>
                </c:pt>
                <c:pt idx="8">
                  <c:v>1303</c:v>
                </c:pt>
                <c:pt idx="9">
                  <c:v>1320</c:v>
                </c:pt>
                <c:pt idx="10">
                  <c:v>1321</c:v>
                </c:pt>
                <c:pt idx="11">
                  <c:v>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9-48BF-8CA2-353CD1EC2D54}"/>
            </c:ext>
          </c:extLst>
        </c:ser>
        <c:ser>
          <c:idx val="2"/>
          <c:order val="2"/>
          <c:tx>
            <c:strRef>
              <c:f>'Circuit 10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18-19'!$B$4:$M$4</c:f>
              <c:numCache>
                <c:formatCode>#,##0</c:formatCode>
                <c:ptCount val="12"/>
                <c:pt idx="0">
                  <c:v>1267</c:v>
                </c:pt>
                <c:pt idx="1">
                  <c:v>1248</c:v>
                </c:pt>
                <c:pt idx="2">
                  <c:v>1220</c:v>
                </c:pt>
                <c:pt idx="3">
                  <c:v>1182</c:v>
                </c:pt>
                <c:pt idx="4">
                  <c:v>1181</c:v>
                </c:pt>
                <c:pt idx="5">
                  <c:v>1182</c:v>
                </c:pt>
                <c:pt idx="6">
                  <c:v>1184</c:v>
                </c:pt>
                <c:pt idx="7">
                  <c:v>1149</c:v>
                </c:pt>
                <c:pt idx="8">
                  <c:v>1132</c:v>
                </c:pt>
                <c:pt idx="9">
                  <c:v>1149</c:v>
                </c:pt>
                <c:pt idx="10">
                  <c:v>1101</c:v>
                </c:pt>
                <c:pt idx="11">
                  <c:v>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29-48BF-8CA2-353CD1EC2D54}"/>
            </c:ext>
          </c:extLst>
        </c:ser>
        <c:ser>
          <c:idx val="3"/>
          <c:order val="3"/>
          <c:tx>
            <c:strRef>
              <c:f>'Circuit 10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18-19'!$B$5:$M$5</c:f>
              <c:numCache>
                <c:formatCode>#,##0</c:formatCode>
                <c:ptCount val="12"/>
                <c:pt idx="0">
                  <c:v>199</c:v>
                </c:pt>
                <c:pt idx="1">
                  <c:v>207</c:v>
                </c:pt>
                <c:pt idx="2">
                  <c:v>196</c:v>
                </c:pt>
                <c:pt idx="3">
                  <c:v>201</c:v>
                </c:pt>
                <c:pt idx="4">
                  <c:v>172</c:v>
                </c:pt>
                <c:pt idx="5">
                  <c:v>175</c:v>
                </c:pt>
                <c:pt idx="6">
                  <c:v>141</c:v>
                </c:pt>
                <c:pt idx="7">
                  <c:v>155</c:v>
                </c:pt>
                <c:pt idx="8">
                  <c:v>153</c:v>
                </c:pt>
                <c:pt idx="9">
                  <c:v>155</c:v>
                </c:pt>
                <c:pt idx="10">
                  <c:v>197</c:v>
                </c:pt>
                <c:pt idx="11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29-48BF-8CA2-353CD1EC2D54}"/>
            </c:ext>
          </c:extLst>
        </c:ser>
        <c:ser>
          <c:idx val="4"/>
          <c:order val="4"/>
          <c:tx>
            <c:strRef>
              <c:f>'Circuit 10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18-19'!$B$6:$M$6</c:f>
              <c:numCache>
                <c:formatCode>#,##0</c:formatCode>
                <c:ptCount val="12"/>
                <c:pt idx="0">
                  <c:v>17</c:v>
                </c:pt>
                <c:pt idx="1">
                  <c:v>8</c:v>
                </c:pt>
                <c:pt idx="2">
                  <c:v>29</c:v>
                </c:pt>
                <c:pt idx="3">
                  <c:v>18</c:v>
                </c:pt>
                <c:pt idx="4">
                  <c:v>25</c:v>
                </c:pt>
                <c:pt idx="5">
                  <c:v>33</c:v>
                </c:pt>
                <c:pt idx="6">
                  <c:v>7</c:v>
                </c:pt>
                <c:pt idx="7">
                  <c:v>2</c:v>
                </c:pt>
                <c:pt idx="8">
                  <c:v>18</c:v>
                </c:pt>
                <c:pt idx="9">
                  <c:v>16</c:v>
                </c:pt>
                <c:pt idx="10">
                  <c:v>23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29-48BF-8CA2-353CD1EC2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6480"/>
        <c:axId val="53561024"/>
      </c:lineChart>
      <c:dateAx>
        <c:axId val="5339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1024"/>
        <c:crosses val="autoZero"/>
        <c:auto val="1"/>
        <c:lblOffset val="100"/>
        <c:baseTimeUnit val="months"/>
      </c:dateAx>
      <c:valAx>
        <c:axId val="5356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6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2794997446131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18-19'!$B$9:$M$9</c:f>
              <c:numCache>
                <c:formatCode>#,##0</c:formatCode>
                <c:ptCount val="12"/>
                <c:pt idx="0">
                  <c:v>823</c:v>
                </c:pt>
                <c:pt idx="1">
                  <c:v>825</c:v>
                </c:pt>
                <c:pt idx="2">
                  <c:v>827</c:v>
                </c:pt>
                <c:pt idx="3">
                  <c:v>823</c:v>
                </c:pt>
                <c:pt idx="4">
                  <c:v>828</c:v>
                </c:pt>
                <c:pt idx="5">
                  <c:v>831</c:v>
                </c:pt>
                <c:pt idx="6">
                  <c:v>825</c:v>
                </c:pt>
                <c:pt idx="7">
                  <c:v>818</c:v>
                </c:pt>
                <c:pt idx="8">
                  <c:v>820</c:v>
                </c:pt>
                <c:pt idx="9">
                  <c:v>827</c:v>
                </c:pt>
                <c:pt idx="10">
                  <c:v>828</c:v>
                </c:pt>
                <c:pt idx="11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4-4986-9D0E-7CD55F37A94E}"/>
            </c:ext>
          </c:extLst>
        </c:ser>
        <c:ser>
          <c:idx val="1"/>
          <c:order val="1"/>
          <c:tx>
            <c:strRef>
              <c:f>'Circuit 10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18-19'!$B$10:$M$10</c:f>
              <c:numCache>
                <c:formatCode>#,##0</c:formatCode>
                <c:ptCount val="12"/>
                <c:pt idx="0">
                  <c:v>790</c:v>
                </c:pt>
                <c:pt idx="1">
                  <c:v>792</c:v>
                </c:pt>
                <c:pt idx="2">
                  <c:v>796</c:v>
                </c:pt>
                <c:pt idx="3">
                  <c:v>792</c:v>
                </c:pt>
                <c:pt idx="4">
                  <c:v>797</c:v>
                </c:pt>
                <c:pt idx="5">
                  <c:v>800</c:v>
                </c:pt>
                <c:pt idx="6">
                  <c:v>794</c:v>
                </c:pt>
                <c:pt idx="7">
                  <c:v>794</c:v>
                </c:pt>
                <c:pt idx="8">
                  <c:v>797</c:v>
                </c:pt>
                <c:pt idx="9">
                  <c:v>804</c:v>
                </c:pt>
                <c:pt idx="10">
                  <c:v>783</c:v>
                </c:pt>
                <c:pt idx="11">
                  <c:v>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4-4986-9D0E-7CD55F37A94E}"/>
            </c:ext>
          </c:extLst>
        </c:ser>
        <c:ser>
          <c:idx val="2"/>
          <c:order val="2"/>
          <c:tx>
            <c:strRef>
              <c:f>'Circuit 10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18-19'!$B$11:$M$11</c:f>
              <c:numCache>
                <c:formatCode>#,##0</c:formatCode>
                <c:ptCount val="12"/>
                <c:pt idx="0">
                  <c:v>566</c:v>
                </c:pt>
                <c:pt idx="1">
                  <c:v>570</c:v>
                </c:pt>
                <c:pt idx="2">
                  <c:v>558</c:v>
                </c:pt>
                <c:pt idx="3">
                  <c:v>546</c:v>
                </c:pt>
                <c:pt idx="4">
                  <c:v>563</c:v>
                </c:pt>
                <c:pt idx="5">
                  <c:v>555</c:v>
                </c:pt>
                <c:pt idx="6">
                  <c:v>558</c:v>
                </c:pt>
                <c:pt idx="7">
                  <c:v>547</c:v>
                </c:pt>
                <c:pt idx="8">
                  <c:v>541</c:v>
                </c:pt>
                <c:pt idx="9">
                  <c:v>542</c:v>
                </c:pt>
                <c:pt idx="10">
                  <c:v>528</c:v>
                </c:pt>
                <c:pt idx="11">
                  <c:v>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34-4986-9D0E-7CD55F37A94E}"/>
            </c:ext>
          </c:extLst>
        </c:ser>
        <c:ser>
          <c:idx val="3"/>
          <c:order val="3"/>
          <c:tx>
            <c:strRef>
              <c:f>'Circuit 10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18-19'!$B$12:$M$12</c:f>
              <c:numCache>
                <c:formatCode>#,##0</c:formatCode>
                <c:ptCount val="12"/>
                <c:pt idx="0">
                  <c:v>224</c:v>
                </c:pt>
                <c:pt idx="1">
                  <c:v>222</c:v>
                </c:pt>
                <c:pt idx="2">
                  <c:v>238</c:v>
                </c:pt>
                <c:pt idx="3">
                  <c:v>246</c:v>
                </c:pt>
                <c:pt idx="4">
                  <c:v>234</c:v>
                </c:pt>
                <c:pt idx="5">
                  <c:v>245</c:v>
                </c:pt>
                <c:pt idx="6">
                  <c:v>236</c:v>
                </c:pt>
                <c:pt idx="7">
                  <c:v>247</c:v>
                </c:pt>
                <c:pt idx="8">
                  <c:v>256</c:v>
                </c:pt>
                <c:pt idx="9">
                  <c:v>262</c:v>
                </c:pt>
                <c:pt idx="10">
                  <c:v>255</c:v>
                </c:pt>
                <c:pt idx="1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34-4986-9D0E-7CD55F37A94E}"/>
            </c:ext>
          </c:extLst>
        </c:ser>
        <c:ser>
          <c:idx val="4"/>
          <c:order val="4"/>
          <c:tx>
            <c:strRef>
              <c:f>'Circuit 10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18-19'!$B$13:$M$13</c:f>
              <c:numCache>
                <c:formatCode>General</c:formatCode>
                <c:ptCount val="12"/>
                <c:pt idx="0">
                  <c:v>129</c:v>
                </c:pt>
                <c:pt idx="1">
                  <c:v>126</c:v>
                </c:pt>
                <c:pt idx="2">
                  <c:v>128</c:v>
                </c:pt>
                <c:pt idx="3">
                  <c:v>126</c:v>
                </c:pt>
                <c:pt idx="4">
                  <c:v>117</c:v>
                </c:pt>
                <c:pt idx="5">
                  <c:v>115</c:v>
                </c:pt>
                <c:pt idx="6">
                  <c:v>118</c:v>
                </c:pt>
                <c:pt idx="7">
                  <c:v>122</c:v>
                </c:pt>
                <c:pt idx="8">
                  <c:v>133</c:v>
                </c:pt>
                <c:pt idx="9">
                  <c:v>135</c:v>
                </c:pt>
                <c:pt idx="10">
                  <c:v>132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34-4986-9D0E-7CD55F37A94E}"/>
            </c:ext>
          </c:extLst>
        </c:ser>
        <c:ser>
          <c:idx val="5"/>
          <c:order val="5"/>
          <c:tx>
            <c:strRef>
              <c:f>'Circuit 10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18-19'!$B$14:$M$14</c:f>
              <c:numCache>
                <c:formatCode>#,##0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34-4986-9D0E-7CD55F37A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98016"/>
        <c:axId val="53563328"/>
      </c:lineChart>
      <c:dateAx>
        <c:axId val="53398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3328"/>
        <c:crosses val="autoZero"/>
        <c:auto val="1"/>
        <c:lblOffset val="100"/>
        <c:baseTimeUnit val="months"/>
      </c:dateAx>
      <c:valAx>
        <c:axId val="53563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98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713217928683775"/>
          <c:y val="1.524496937882764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11</c:v>
                </c:pt>
                <c:pt idx="4">
                  <c:v>16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9-4E01-B3AC-74FA4CC15FB1}"/>
            </c:ext>
          </c:extLst>
        </c:ser>
        <c:ser>
          <c:idx val="1"/>
          <c:order val="1"/>
          <c:tx>
            <c:strRef>
              <c:f>'Circuit 10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10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10 Data FY 18-19'!$B$18:$M$18</c:f>
              <c:numCache>
                <c:formatCode>#,##0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11</c:v>
                </c:pt>
                <c:pt idx="4">
                  <c:v>18</c:v>
                </c:pt>
                <c:pt idx="5">
                  <c:v>19</c:v>
                </c:pt>
                <c:pt idx="6">
                  <c:v>10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9-4E01-B3AC-74FA4CC1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9920"/>
        <c:axId val="53565632"/>
      </c:barChart>
      <c:dateAx>
        <c:axId val="5332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565632"/>
        <c:crosses val="autoZero"/>
        <c:auto val="1"/>
        <c:lblOffset val="100"/>
        <c:baseTimeUnit val="months"/>
      </c:dateAx>
      <c:valAx>
        <c:axId val="53565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32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397439427730493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18-19'!$B$2:$M$2</c:f>
              <c:numCache>
                <c:formatCode>#,##0</c:formatCode>
                <c:ptCount val="12"/>
                <c:pt idx="0">
                  <c:v>2712</c:v>
                </c:pt>
                <c:pt idx="1">
                  <c:v>2698</c:v>
                </c:pt>
                <c:pt idx="2">
                  <c:v>2613</c:v>
                </c:pt>
                <c:pt idx="3">
                  <c:v>2576</c:v>
                </c:pt>
                <c:pt idx="4">
                  <c:v>2531</c:v>
                </c:pt>
                <c:pt idx="5">
                  <c:v>2481</c:v>
                </c:pt>
                <c:pt idx="6">
                  <c:v>2504</c:v>
                </c:pt>
                <c:pt idx="7">
                  <c:v>2426</c:v>
                </c:pt>
                <c:pt idx="8">
                  <c:v>2404</c:v>
                </c:pt>
                <c:pt idx="9">
                  <c:v>2339</c:v>
                </c:pt>
                <c:pt idx="10">
                  <c:v>2291</c:v>
                </c:pt>
                <c:pt idx="11">
                  <c:v>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06-492F-9A7A-4CC4CC3E7B83}"/>
            </c:ext>
          </c:extLst>
        </c:ser>
        <c:ser>
          <c:idx val="1"/>
          <c:order val="1"/>
          <c:tx>
            <c:strRef>
              <c:f>'Circuit 11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18-19'!$B$3:$M$3</c:f>
              <c:numCache>
                <c:formatCode>#,##0</c:formatCode>
                <c:ptCount val="12"/>
                <c:pt idx="0">
                  <c:v>2285</c:v>
                </c:pt>
                <c:pt idx="1">
                  <c:v>2290</c:v>
                </c:pt>
                <c:pt idx="2">
                  <c:v>2266</c:v>
                </c:pt>
                <c:pt idx="3">
                  <c:v>2204</c:v>
                </c:pt>
                <c:pt idx="4">
                  <c:v>2201</c:v>
                </c:pt>
                <c:pt idx="5">
                  <c:v>2208</c:v>
                </c:pt>
                <c:pt idx="6">
                  <c:v>2159</c:v>
                </c:pt>
                <c:pt idx="7">
                  <c:v>2153</c:v>
                </c:pt>
                <c:pt idx="8">
                  <c:v>2153</c:v>
                </c:pt>
                <c:pt idx="9">
                  <c:v>2065</c:v>
                </c:pt>
                <c:pt idx="10">
                  <c:v>2085</c:v>
                </c:pt>
                <c:pt idx="11">
                  <c:v>2064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6-492F-9A7A-4CC4CC3E7B83}"/>
            </c:ext>
          </c:extLst>
        </c:ser>
        <c:ser>
          <c:idx val="2"/>
          <c:order val="2"/>
          <c:tx>
            <c:strRef>
              <c:f>'Circuit 11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18-19'!$B$4:$M$4</c:f>
              <c:numCache>
                <c:formatCode>#,##0</c:formatCode>
                <c:ptCount val="12"/>
                <c:pt idx="0">
                  <c:v>1023</c:v>
                </c:pt>
                <c:pt idx="1">
                  <c:v>1033</c:v>
                </c:pt>
                <c:pt idx="2">
                  <c:v>1043</c:v>
                </c:pt>
                <c:pt idx="3">
                  <c:v>998</c:v>
                </c:pt>
                <c:pt idx="4">
                  <c:v>1001</c:v>
                </c:pt>
                <c:pt idx="5">
                  <c:v>1017</c:v>
                </c:pt>
                <c:pt idx="6">
                  <c:v>989</c:v>
                </c:pt>
                <c:pt idx="7">
                  <c:v>988</c:v>
                </c:pt>
                <c:pt idx="8">
                  <c:v>1004</c:v>
                </c:pt>
                <c:pt idx="9">
                  <c:v>960</c:v>
                </c:pt>
                <c:pt idx="10">
                  <c:v>967</c:v>
                </c:pt>
                <c:pt idx="11">
                  <c:v>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6-492F-9A7A-4CC4CC3E7B83}"/>
            </c:ext>
          </c:extLst>
        </c:ser>
        <c:ser>
          <c:idx val="3"/>
          <c:order val="3"/>
          <c:tx>
            <c:strRef>
              <c:f>'Circuit 11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18-19'!$B$5:$M$5</c:f>
              <c:numCache>
                <c:formatCode>#,##0</c:formatCode>
                <c:ptCount val="12"/>
                <c:pt idx="0">
                  <c:v>1257</c:v>
                </c:pt>
                <c:pt idx="1">
                  <c:v>1253</c:v>
                </c:pt>
                <c:pt idx="2">
                  <c:v>1218</c:v>
                </c:pt>
                <c:pt idx="3">
                  <c:v>1195</c:v>
                </c:pt>
                <c:pt idx="4">
                  <c:v>1184</c:v>
                </c:pt>
                <c:pt idx="5">
                  <c:v>1191</c:v>
                </c:pt>
                <c:pt idx="6">
                  <c:v>1170</c:v>
                </c:pt>
                <c:pt idx="7">
                  <c:v>1165</c:v>
                </c:pt>
                <c:pt idx="8">
                  <c:v>1144</c:v>
                </c:pt>
                <c:pt idx="9">
                  <c:v>1104</c:v>
                </c:pt>
                <c:pt idx="10">
                  <c:v>1118</c:v>
                </c:pt>
                <c:pt idx="11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6-492F-9A7A-4CC4CC3E7B83}"/>
            </c:ext>
          </c:extLst>
        </c:ser>
        <c:ser>
          <c:idx val="4"/>
          <c:order val="4"/>
          <c:tx>
            <c:strRef>
              <c:f>'Circuit 11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18-19'!$B$6:$M$6</c:f>
              <c:numCache>
                <c:formatCode>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6-492F-9A7A-4CC4CC3E7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1968"/>
        <c:axId val="53469760"/>
      </c:lineChart>
      <c:dateAx>
        <c:axId val="5333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69760"/>
        <c:crosses val="autoZero"/>
        <c:auto val="1"/>
        <c:lblOffset val="100"/>
        <c:baseTimeUnit val="months"/>
      </c:dateAx>
      <c:valAx>
        <c:axId val="53469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1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27041706491891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18-19'!$B$9:$M$9</c:f>
              <c:numCache>
                <c:formatCode>#,##0</c:formatCode>
                <c:ptCount val="12"/>
                <c:pt idx="0">
                  <c:v>744</c:v>
                </c:pt>
                <c:pt idx="1">
                  <c:v>760</c:v>
                </c:pt>
                <c:pt idx="2">
                  <c:v>746</c:v>
                </c:pt>
                <c:pt idx="3">
                  <c:v>761</c:v>
                </c:pt>
                <c:pt idx="4">
                  <c:v>766</c:v>
                </c:pt>
                <c:pt idx="5">
                  <c:v>777</c:v>
                </c:pt>
                <c:pt idx="6">
                  <c:v>775</c:v>
                </c:pt>
                <c:pt idx="7">
                  <c:v>782</c:v>
                </c:pt>
                <c:pt idx="8">
                  <c:v>779</c:v>
                </c:pt>
                <c:pt idx="9">
                  <c:v>781</c:v>
                </c:pt>
                <c:pt idx="10">
                  <c:v>793</c:v>
                </c:pt>
                <c:pt idx="11">
                  <c:v>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4-4A3B-B730-C045274ADA0A}"/>
            </c:ext>
          </c:extLst>
        </c:ser>
        <c:ser>
          <c:idx val="1"/>
          <c:order val="1"/>
          <c:tx>
            <c:strRef>
              <c:f>'Circuit 11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18-19'!$B$10:$M$10</c:f>
              <c:numCache>
                <c:formatCode>#,##0</c:formatCode>
                <c:ptCount val="12"/>
                <c:pt idx="0">
                  <c:v>709</c:v>
                </c:pt>
                <c:pt idx="1">
                  <c:v>732</c:v>
                </c:pt>
                <c:pt idx="2">
                  <c:v>736</c:v>
                </c:pt>
                <c:pt idx="3">
                  <c:v>751</c:v>
                </c:pt>
                <c:pt idx="4">
                  <c:v>756</c:v>
                </c:pt>
                <c:pt idx="5">
                  <c:v>766</c:v>
                </c:pt>
                <c:pt idx="6">
                  <c:v>766</c:v>
                </c:pt>
                <c:pt idx="7">
                  <c:v>774</c:v>
                </c:pt>
                <c:pt idx="8">
                  <c:v>771</c:v>
                </c:pt>
                <c:pt idx="9">
                  <c:v>775</c:v>
                </c:pt>
                <c:pt idx="10">
                  <c:v>778</c:v>
                </c:pt>
                <c:pt idx="11">
                  <c:v>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4-4A3B-B730-C045274ADA0A}"/>
            </c:ext>
          </c:extLst>
        </c:ser>
        <c:ser>
          <c:idx val="2"/>
          <c:order val="2"/>
          <c:tx>
            <c:strRef>
              <c:f>'Circuit 11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18-19'!$B$11:$M$11</c:f>
              <c:numCache>
                <c:formatCode>#,##0</c:formatCode>
                <c:ptCount val="12"/>
                <c:pt idx="0">
                  <c:v>471</c:v>
                </c:pt>
                <c:pt idx="1">
                  <c:v>473</c:v>
                </c:pt>
                <c:pt idx="2">
                  <c:v>478</c:v>
                </c:pt>
                <c:pt idx="3">
                  <c:v>472</c:v>
                </c:pt>
                <c:pt idx="4">
                  <c:v>476</c:v>
                </c:pt>
                <c:pt idx="5">
                  <c:v>489</c:v>
                </c:pt>
                <c:pt idx="6">
                  <c:v>483</c:v>
                </c:pt>
                <c:pt idx="7">
                  <c:v>489</c:v>
                </c:pt>
                <c:pt idx="8">
                  <c:v>489</c:v>
                </c:pt>
                <c:pt idx="9">
                  <c:v>476</c:v>
                </c:pt>
                <c:pt idx="10">
                  <c:v>476</c:v>
                </c:pt>
                <c:pt idx="11">
                  <c:v>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4-4A3B-B730-C045274ADA0A}"/>
            </c:ext>
          </c:extLst>
        </c:ser>
        <c:ser>
          <c:idx val="3"/>
          <c:order val="3"/>
          <c:tx>
            <c:strRef>
              <c:f>'Circuit 11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18-19'!$B$12:$M$12</c:f>
              <c:numCache>
                <c:formatCode>#,##0</c:formatCode>
                <c:ptCount val="12"/>
                <c:pt idx="0">
                  <c:v>238</c:v>
                </c:pt>
                <c:pt idx="1">
                  <c:v>259</c:v>
                </c:pt>
                <c:pt idx="2">
                  <c:v>258</c:v>
                </c:pt>
                <c:pt idx="3">
                  <c:v>279</c:v>
                </c:pt>
                <c:pt idx="4">
                  <c:v>280</c:v>
                </c:pt>
                <c:pt idx="5">
                  <c:v>277</c:v>
                </c:pt>
                <c:pt idx="6">
                  <c:v>283</c:v>
                </c:pt>
                <c:pt idx="7">
                  <c:v>285</c:v>
                </c:pt>
                <c:pt idx="8">
                  <c:v>282</c:v>
                </c:pt>
                <c:pt idx="9">
                  <c:v>299</c:v>
                </c:pt>
                <c:pt idx="10">
                  <c:v>302</c:v>
                </c:pt>
                <c:pt idx="11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34-4A3B-B730-C045274ADA0A}"/>
            </c:ext>
          </c:extLst>
        </c:ser>
        <c:ser>
          <c:idx val="4"/>
          <c:order val="4"/>
          <c:tx>
            <c:strRef>
              <c:f>'Circuit 11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18-19'!$B$13:$M$13</c:f>
              <c:numCache>
                <c:formatCode>#,##0</c:formatCode>
                <c:ptCount val="12"/>
                <c:pt idx="0">
                  <c:v>123</c:v>
                </c:pt>
                <c:pt idx="1">
                  <c:v>129</c:v>
                </c:pt>
                <c:pt idx="2">
                  <c:v>131</c:v>
                </c:pt>
                <c:pt idx="3">
                  <c:v>142</c:v>
                </c:pt>
                <c:pt idx="4">
                  <c:v>143</c:v>
                </c:pt>
                <c:pt idx="5">
                  <c:v>136</c:v>
                </c:pt>
                <c:pt idx="6">
                  <c:v>141</c:v>
                </c:pt>
                <c:pt idx="7">
                  <c:v>147</c:v>
                </c:pt>
                <c:pt idx="8">
                  <c:v>142</c:v>
                </c:pt>
                <c:pt idx="9">
                  <c:v>147</c:v>
                </c:pt>
                <c:pt idx="10">
                  <c:v>156</c:v>
                </c:pt>
                <c:pt idx="11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34-4A3B-B730-C045274ADA0A}"/>
            </c:ext>
          </c:extLst>
        </c:ser>
        <c:ser>
          <c:idx val="5"/>
          <c:order val="5"/>
          <c:tx>
            <c:strRef>
              <c:f>'Circuit 11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11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18-19'!$B$14:$M$14</c:f>
              <c:numCache>
                <c:formatCode>#,##0</c:formatCode>
                <c:ptCount val="12"/>
                <c:pt idx="0">
                  <c:v>35</c:v>
                </c:pt>
                <c:pt idx="1">
                  <c:v>28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34-4A3B-B730-C045274A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93472"/>
        <c:axId val="53472064"/>
      </c:lineChart>
      <c:dateAx>
        <c:axId val="5399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2064"/>
        <c:crosses val="autoZero"/>
        <c:auto val="1"/>
        <c:lblOffset val="100"/>
        <c:baseTimeUnit val="months"/>
      </c:dateAx>
      <c:valAx>
        <c:axId val="53472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993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0606101982905"/>
          <c:y val="8.9255249343832027E-2"/>
          <c:w val="0.16149393898017084"/>
          <c:h val="0.9045051399825021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92686824551558"/>
          <c:y val="1.20516185476815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18-19'!$B$17:$M$17</c:f>
              <c:numCache>
                <c:formatCode>#,##0</c:formatCode>
                <c:ptCount val="12"/>
                <c:pt idx="0">
                  <c:v>13</c:v>
                </c:pt>
                <c:pt idx="1">
                  <c:v>36</c:v>
                </c:pt>
                <c:pt idx="2">
                  <c:v>16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13</c:v>
                </c:pt>
                <c:pt idx="9">
                  <c:v>16</c:v>
                </c:pt>
                <c:pt idx="10">
                  <c:v>23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3-417C-A9BF-D043A3041AEB}"/>
            </c:ext>
          </c:extLst>
        </c:ser>
        <c:ser>
          <c:idx val="1"/>
          <c:order val="1"/>
          <c:tx>
            <c:strRef>
              <c:f>'Circuit 11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11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11 Data FY 18-19'!$B$18:$M$18</c:f>
              <c:numCache>
                <c:formatCode>#,##0</c:formatCode>
                <c:ptCount val="12"/>
                <c:pt idx="0">
                  <c:v>17</c:v>
                </c:pt>
                <c:pt idx="1">
                  <c:v>15</c:v>
                </c:pt>
                <c:pt idx="2">
                  <c:v>5</c:v>
                </c:pt>
                <c:pt idx="3">
                  <c:v>13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17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3-417C-A9BF-D043A3041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3984"/>
        <c:axId val="53474368"/>
      </c:barChart>
      <c:dateAx>
        <c:axId val="53993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4368"/>
        <c:crosses val="autoZero"/>
        <c:auto val="1"/>
        <c:lblOffset val="100"/>
        <c:baseTimeUnit val="months"/>
      </c:dateAx>
      <c:valAx>
        <c:axId val="53474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9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19102958950940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18-19'!$B$2:$M$2</c:f>
              <c:numCache>
                <c:formatCode>#,##0</c:formatCode>
                <c:ptCount val="12"/>
                <c:pt idx="0">
                  <c:v>1529</c:v>
                </c:pt>
                <c:pt idx="1">
                  <c:v>1525</c:v>
                </c:pt>
                <c:pt idx="2">
                  <c:v>1517</c:v>
                </c:pt>
                <c:pt idx="3">
                  <c:v>1475</c:v>
                </c:pt>
                <c:pt idx="4">
                  <c:v>1466</c:v>
                </c:pt>
                <c:pt idx="5">
                  <c:v>1453</c:v>
                </c:pt>
                <c:pt idx="6">
                  <c:v>1425</c:v>
                </c:pt>
                <c:pt idx="7">
                  <c:v>1438</c:v>
                </c:pt>
                <c:pt idx="8">
                  <c:v>1456</c:v>
                </c:pt>
                <c:pt idx="9">
                  <c:v>1432</c:v>
                </c:pt>
                <c:pt idx="10">
                  <c:v>1460</c:v>
                </c:pt>
                <c:pt idx="11">
                  <c:v>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F-4634-AAF5-B0E8F3856E1E}"/>
            </c:ext>
          </c:extLst>
        </c:ser>
        <c:ser>
          <c:idx val="1"/>
          <c:order val="1"/>
          <c:tx>
            <c:strRef>
              <c:f>'Circuit 12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18-19'!$B$3:$M$3</c:f>
              <c:numCache>
                <c:formatCode>#,##0</c:formatCode>
                <c:ptCount val="12"/>
                <c:pt idx="0">
                  <c:v>1336</c:v>
                </c:pt>
                <c:pt idx="1">
                  <c:v>1327</c:v>
                </c:pt>
                <c:pt idx="2">
                  <c:v>1318</c:v>
                </c:pt>
                <c:pt idx="3">
                  <c:v>1297</c:v>
                </c:pt>
                <c:pt idx="4">
                  <c:v>1281</c:v>
                </c:pt>
                <c:pt idx="5">
                  <c:v>1254</c:v>
                </c:pt>
                <c:pt idx="6">
                  <c:v>1224</c:v>
                </c:pt>
                <c:pt idx="7">
                  <c:v>1230</c:v>
                </c:pt>
                <c:pt idx="8">
                  <c:v>1240</c:v>
                </c:pt>
                <c:pt idx="9">
                  <c:v>1215</c:v>
                </c:pt>
                <c:pt idx="10">
                  <c:v>1233</c:v>
                </c:pt>
                <c:pt idx="11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F-4634-AAF5-B0E8F3856E1E}"/>
            </c:ext>
          </c:extLst>
        </c:ser>
        <c:ser>
          <c:idx val="2"/>
          <c:order val="2"/>
          <c:tx>
            <c:strRef>
              <c:f>'Circuit 12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18-19'!$B$4:$M$4</c:f>
              <c:numCache>
                <c:formatCode>#,##0</c:formatCode>
                <c:ptCount val="12"/>
                <c:pt idx="0">
                  <c:v>1075</c:v>
                </c:pt>
                <c:pt idx="1">
                  <c:v>1072</c:v>
                </c:pt>
                <c:pt idx="2">
                  <c:v>1066</c:v>
                </c:pt>
                <c:pt idx="3">
                  <c:v>1074</c:v>
                </c:pt>
                <c:pt idx="4">
                  <c:v>1055</c:v>
                </c:pt>
                <c:pt idx="5">
                  <c:v>1028</c:v>
                </c:pt>
                <c:pt idx="6">
                  <c:v>1027</c:v>
                </c:pt>
                <c:pt idx="7">
                  <c:v>1022</c:v>
                </c:pt>
                <c:pt idx="8">
                  <c:v>1048</c:v>
                </c:pt>
                <c:pt idx="9">
                  <c:v>1038</c:v>
                </c:pt>
                <c:pt idx="10">
                  <c:v>1032</c:v>
                </c:pt>
                <c:pt idx="11">
                  <c:v>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F-4634-AAF5-B0E8F3856E1E}"/>
            </c:ext>
          </c:extLst>
        </c:ser>
        <c:ser>
          <c:idx val="3"/>
          <c:order val="3"/>
          <c:tx>
            <c:strRef>
              <c:f>'Circuit 12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18-19'!$B$5:$M$5</c:f>
              <c:numCache>
                <c:formatCode>#,##0</c:formatCode>
                <c:ptCount val="12"/>
                <c:pt idx="0">
                  <c:v>260</c:v>
                </c:pt>
                <c:pt idx="1">
                  <c:v>254</c:v>
                </c:pt>
                <c:pt idx="2">
                  <c:v>251</c:v>
                </c:pt>
                <c:pt idx="3">
                  <c:v>222</c:v>
                </c:pt>
                <c:pt idx="4">
                  <c:v>225</c:v>
                </c:pt>
                <c:pt idx="5">
                  <c:v>222</c:v>
                </c:pt>
                <c:pt idx="6">
                  <c:v>196</c:v>
                </c:pt>
                <c:pt idx="7">
                  <c:v>208</c:v>
                </c:pt>
                <c:pt idx="8">
                  <c:v>192</c:v>
                </c:pt>
                <c:pt idx="9">
                  <c:v>176</c:v>
                </c:pt>
                <c:pt idx="10">
                  <c:v>200</c:v>
                </c:pt>
                <c:pt idx="11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6F-4634-AAF5-B0E8F3856E1E}"/>
            </c:ext>
          </c:extLst>
        </c:ser>
        <c:ser>
          <c:idx val="4"/>
          <c:order val="4"/>
          <c:tx>
            <c:strRef>
              <c:f>'Circuit 12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6F-4634-AAF5-B0E8F3856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2992"/>
        <c:axId val="53476672"/>
      </c:lineChart>
      <c:dateAx>
        <c:axId val="5333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476672"/>
        <c:crosses val="autoZero"/>
        <c:auto val="1"/>
        <c:lblOffset val="100"/>
        <c:baseTimeUnit val="months"/>
      </c:dateAx>
      <c:valAx>
        <c:axId val="53476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332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18-19'!$B$9:$M$9</c:f>
              <c:numCache>
                <c:formatCode>#,##0</c:formatCode>
                <c:ptCount val="12"/>
                <c:pt idx="0">
                  <c:v>517</c:v>
                </c:pt>
                <c:pt idx="1">
                  <c:v>546</c:v>
                </c:pt>
                <c:pt idx="2">
                  <c:v>524</c:v>
                </c:pt>
                <c:pt idx="3">
                  <c:v>515</c:v>
                </c:pt>
                <c:pt idx="4">
                  <c:v>523</c:v>
                </c:pt>
                <c:pt idx="5">
                  <c:v>536</c:v>
                </c:pt>
                <c:pt idx="6">
                  <c:v>530</c:v>
                </c:pt>
                <c:pt idx="7">
                  <c:v>537</c:v>
                </c:pt>
                <c:pt idx="8">
                  <c:v>548</c:v>
                </c:pt>
                <c:pt idx="9">
                  <c:v>548</c:v>
                </c:pt>
                <c:pt idx="10">
                  <c:v>534</c:v>
                </c:pt>
                <c:pt idx="11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6-4BB7-BC26-3CE2FE5802C5}"/>
            </c:ext>
          </c:extLst>
        </c:ser>
        <c:ser>
          <c:idx val="1"/>
          <c:order val="1"/>
          <c:tx>
            <c:strRef>
              <c:f>'Circuit 12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18-19'!$B$10:$M$10</c:f>
              <c:numCache>
                <c:formatCode>#,##0</c:formatCode>
                <c:ptCount val="12"/>
                <c:pt idx="0">
                  <c:v>488</c:v>
                </c:pt>
                <c:pt idx="1">
                  <c:v>517</c:v>
                </c:pt>
                <c:pt idx="2">
                  <c:v>495</c:v>
                </c:pt>
                <c:pt idx="3">
                  <c:v>487</c:v>
                </c:pt>
                <c:pt idx="4">
                  <c:v>495</c:v>
                </c:pt>
                <c:pt idx="5">
                  <c:v>509</c:v>
                </c:pt>
                <c:pt idx="6">
                  <c:v>503</c:v>
                </c:pt>
                <c:pt idx="7">
                  <c:v>510</c:v>
                </c:pt>
                <c:pt idx="8">
                  <c:v>521</c:v>
                </c:pt>
                <c:pt idx="9">
                  <c:v>521</c:v>
                </c:pt>
                <c:pt idx="10">
                  <c:v>506</c:v>
                </c:pt>
                <c:pt idx="11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6-4BB7-BC26-3CE2FE5802C5}"/>
            </c:ext>
          </c:extLst>
        </c:ser>
        <c:ser>
          <c:idx val="2"/>
          <c:order val="2"/>
          <c:tx>
            <c:strRef>
              <c:f>'Circuit 12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18-19'!$B$11:$M$11</c:f>
              <c:numCache>
                <c:formatCode>#,##0</c:formatCode>
                <c:ptCount val="12"/>
                <c:pt idx="0">
                  <c:v>404</c:v>
                </c:pt>
                <c:pt idx="1">
                  <c:v>410</c:v>
                </c:pt>
                <c:pt idx="2">
                  <c:v>414</c:v>
                </c:pt>
                <c:pt idx="3">
                  <c:v>409</c:v>
                </c:pt>
                <c:pt idx="4">
                  <c:v>417</c:v>
                </c:pt>
                <c:pt idx="5">
                  <c:v>412</c:v>
                </c:pt>
                <c:pt idx="6">
                  <c:v>421</c:v>
                </c:pt>
                <c:pt idx="7">
                  <c:v>419</c:v>
                </c:pt>
                <c:pt idx="8">
                  <c:v>419</c:v>
                </c:pt>
                <c:pt idx="9">
                  <c:v>419</c:v>
                </c:pt>
                <c:pt idx="10">
                  <c:v>417</c:v>
                </c:pt>
                <c:pt idx="11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6-4BB7-BC26-3CE2FE5802C5}"/>
            </c:ext>
          </c:extLst>
        </c:ser>
        <c:ser>
          <c:idx val="3"/>
          <c:order val="3"/>
          <c:tx>
            <c:strRef>
              <c:f>'Circuit 12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18-19'!$B$12:$M$12</c:f>
              <c:numCache>
                <c:formatCode>#,##0</c:formatCode>
                <c:ptCount val="12"/>
                <c:pt idx="0">
                  <c:v>84</c:v>
                </c:pt>
                <c:pt idx="1">
                  <c:v>107</c:v>
                </c:pt>
                <c:pt idx="2">
                  <c:v>81</c:v>
                </c:pt>
                <c:pt idx="3">
                  <c:v>78</c:v>
                </c:pt>
                <c:pt idx="4">
                  <c:v>78</c:v>
                </c:pt>
                <c:pt idx="5">
                  <c:v>97</c:v>
                </c:pt>
                <c:pt idx="6">
                  <c:v>82</c:v>
                </c:pt>
                <c:pt idx="7">
                  <c:v>91</c:v>
                </c:pt>
                <c:pt idx="8">
                  <c:v>102</c:v>
                </c:pt>
                <c:pt idx="9">
                  <c:v>102</c:v>
                </c:pt>
                <c:pt idx="10">
                  <c:v>89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E6-4BB7-BC26-3CE2FE5802C5}"/>
            </c:ext>
          </c:extLst>
        </c:ser>
        <c:ser>
          <c:idx val="4"/>
          <c:order val="4"/>
          <c:tx>
            <c:strRef>
              <c:f>'Circuit 12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18-19'!$B$13:$M$13</c:f>
              <c:numCache>
                <c:formatCode>General</c:formatCode>
                <c:ptCount val="12"/>
                <c:pt idx="0">
                  <c:v>22</c:v>
                </c:pt>
                <c:pt idx="1">
                  <c:v>21</c:v>
                </c:pt>
                <c:pt idx="2">
                  <c:v>27</c:v>
                </c:pt>
                <c:pt idx="3">
                  <c:v>36</c:v>
                </c:pt>
                <c:pt idx="4">
                  <c:v>34</c:v>
                </c:pt>
                <c:pt idx="5">
                  <c:v>32</c:v>
                </c:pt>
                <c:pt idx="6">
                  <c:v>31</c:v>
                </c:pt>
                <c:pt idx="7">
                  <c:v>33</c:v>
                </c:pt>
                <c:pt idx="8">
                  <c:v>31</c:v>
                </c:pt>
                <c:pt idx="9">
                  <c:v>27</c:v>
                </c:pt>
                <c:pt idx="10">
                  <c:v>32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E6-4BB7-BC26-3CE2FE5802C5}"/>
            </c:ext>
          </c:extLst>
        </c:ser>
        <c:ser>
          <c:idx val="5"/>
          <c:order val="5"/>
          <c:tx>
            <c:strRef>
              <c:f>'Circuit 12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12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18-19'!$B$14:$M$14</c:f>
              <c:numCache>
                <c:formatCode>#,##0</c:formatCode>
                <c:ptCount val="12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E6-4BB7-BC26-3CE2FE58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3184"/>
        <c:axId val="54290112"/>
      </c:lineChart>
      <c:dateAx>
        <c:axId val="54813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0112"/>
        <c:crosses val="autoZero"/>
        <c:auto val="1"/>
        <c:lblOffset val="100"/>
        <c:baseTimeUnit val="months"/>
      </c:dateAx>
      <c:valAx>
        <c:axId val="5429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813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18-19'!$B$9:$M$9</c:f>
              <c:numCache>
                <c:formatCode>#,##0</c:formatCode>
                <c:ptCount val="12"/>
                <c:pt idx="0">
                  <c:v>3652</c:v>
                </c:pt>
                <c:pt idx="1">
                  <c:v>3643</c:v>
                </c:pt>
                <c:pt idx="2">
                  <c:v>3602</c:v>
                </c:pt>
                <c:pt idx="3">
                  <c:v>3559</c:v>
                </c:pt>
                <c:pt idx="4">
                  <c:v>3599</c:v>
                </c:pt>
                <c:pt idx="5">
                  <c:v>3594</c:v>
                </c:pt>
                <c:pt idx="6">
                  <c:v>3590</c:v>
                </c:pt>
                <c:pt idx="7">
                  <c:v>3580</c:v>
                </c:pt>
                <c:pt idx="8">
                  <c:v>3583</c:v>
                </c:pt>
                <c:pt idx="9">
                  <c:v>3557</c:v>
                </c:pt>
                <c:pt idx="10">
                  <c:v>3549</c:v>
                </c:pt>
                <c:pt idx="11">
                  <c:v>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1-495B-B822-099F75C0C7A9}"/>
            </c:ext>
          </c:extLst>
        </c:ser>
        <c:ser>
          <c:idx val="1"/>
          <c:order val="1"/>
          <c:tx>
            <c:strRef>
              <c:f>'North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18-19'!$B$10:$M$10</c:f>
              <c:numCache>
                <c:formatCode>#,##0</c:formatCode>
                <c:ptCount val="12"/>
                <c:pt idx="0">
                  <c:v>3424</c:v>
                </c:pt>
                <c:pt idx="1">
                  <c:v>3412</c:v>
                </c:pt>
                <c:pt idx="2">
                  <c:v>3367</c:v>
                </c:pt>
                <c:pt idx="3">
                  <c:v>3328</c:v>
                </c:pt>
                <c:pt idx="4">
                  <c:v>3372</c:v>
                </c:pt>
                <c:pt idx="5">
                  <c:v>3371</c:v>
                </c:pt>
                <c:pt idx="6">
                  <c:v>3368</c:v>
                </c:pt>
                <c:pt idx="7">
                  <c:v>3359</c:v>
                </c:pt>
                <c:pt idx="8">
                  <c:v>3358</c:v>
                </c:pt>
                <c:pt idx="9">
                  <c:v>3334</c:v>
                </c:pt>
                <c:pt idx="10">
                  <c:v>3285</c:v>
                </c:pt>
                <c:pt idx="11">
                  <c:v>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1-495B-B822-099F75C0C7A9}"/>
            </c:ext>
          </c:extLst>
        </c:ser>
        <c:ser>
          <c:idx val="3"/>
          <c:order val="2"/>
          <c:tx>
            <c:strRef>
              <c:f>'North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18-19'!$B$11:$M$11</c:f>
              <c:numCache>
                <c:formatCode>#,##0</c:formatCode>
                <c:ptCount val="12"/>
                <c:pt idx="0">
                  <c:v>2507</c:v>
                </c:pt>
                <c:pt idx="1">
                  <c:v>2540</c:v>
                </c:pt>
                <c:pt idx="2">
                  <c:v>2575</c:v>
                </c:pt>
                <c:pt idx="3">
                  <c:v>2534</c:v>
                </c:pt>
                <c:pt idx="4">
                  <c:v>2561</c:v>
                </c:pt>
                <c:pt idx="5">
                  <c:v>2584</c:v>
                </c:pt>
                <c:pt idx="6">
                  <c:v>2596</c:v>
                </c:pt>
                <c:pt idx="7">
                  <c:v>2615</c:v>
                </c:pt>
                <c:pt idx="8">
                  <c:v>2628</c:v>
                </c:pt>
                <c:pt idx="9">
                  <c:v>2604</c:v>
                </c:pt>
                <c:pt idx="10">
                  <c:v>2603</c:v>
                </c:pt>
                <c:pt idx="11">
                  <c:v>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1-495B-B822-099F75C0C7A9}"/>
            </c:ext>
          </c:extLst>
        </c:ser>
        <c:ser>
          <c:idx val="2"/>
          <c:order val="3"/>
          <c:tx>
            <c:strRef>
              <c:f>'North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18-19'!$B$12:$M$12</c:f>
              <c:numCache>
                <c:formatCode>#,##0</c:formatCode>
                <c:ptCount val="12"/>
                <c:pt idx="0">
                  <c:v>917</c:v>
                </c:pt>
                <c:pt idx="1">
                  <c:v>872</c:v>
                </c:pt>
                <c:pt idx="2">
                  <c:v>792</c:v>
                </c:pt>
                <c:pt idx="3">
                  <c:v>794</c:v>
                </c:pt>
                <c:pt idx="4">
                  <c:v>811</c:v>
                </c:pt>
                <c:pt idx="5">
                  <c:v>787</c:v>
                </c:pt>
                <c:pt idx="6">
                  <c:v>772</c:v>
                </c:pt>
                <c:pt idx="7">
                  <c:v>744</c:v>
                </c:pt>
                <c:pt idx="8">
                  <c:v>730</c:v>
                </c:pt>
                <c:pt idx="9">
                  <c:v>730</c:v>
                </c:pt>
                <c:pt idx="10">
                  <c:v>682</c:v>
                </c:pt>
                <c:pt idx="11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E1-495B-B822-099F75C0C7A9}"/>
            </c:ext>
          </c:extLst>
        </c:ser>
        <c:ser>
          <c:idx val="4"/>
          <c:order val="4"/>
          <c:tx>
            <c:strRef>
              <c:f>'North Region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18-19'!$B$13:$M$13</c:f>
              <c:numCache>
                <c:formatCode>#,##0</c:formatCode>
                <c:ptCount val="12"/>
                <c:pt idx="0">
                  <c:v>360</c:v>
                </c:pt>
                <c:pt idx="1">
                  <c:v>281</c:v>
                </c:pt>
                <c:pt idx="2">
                  <c:v>271</c:v>
                </c:pt>
                <c:pt idx="3">
                  <c:v>292</c:v>
                </c:pt>
                <c:pt idx="4">
                  <c:v>287</c:v>
                </c:pt>
                <c:pt idx="5">
                  <c:v>279</c:v>
                </c:pt>
                <c:pt idx="6">
                  <c:v>286</c:v>
                </c:pt>
                <c:pt idx="7">
                  <c:v>282</c:v>
                </c:pt>
                <c:pt idx="8">
                  <c:v>257</c:v>
                </c:pt>
                <c:pt idx="9">
                  <c:v>202</c:v>
                </c:pt>
                <c:pt idx="10">
                  <c:v>214</c:v>
                </c:pt>
                <c:pt idx="11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E1-495B-B822-099F75C0C7A9}"/>
            </c:ext>
          </c:extLst>
        </c:ser>
        <c:ser>
          <c:idx val="5"/>
          <c:order val="5"/>
          <c:tx>
            <c:strRef>
              <c:f>'North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'North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18-19'!$B$14:$M$14</c:f>
              <c:numCache>
                <c:formatCode>#,##0</c:formatCode>
                <c:ptCount val="12"/>
                <c:pt idx="0">
                  <c:v>228</c:v>
                </c:pt>
                <c:pt idx="1">
                  <c:v>231</c:v>
                </c:pt>
                <c:pt idx="2">
                  <c:v>235</c:v>
                </c:pt>
                <c:pt idx="3">
                  <c:v>231</c:v>
                </c:pt>
                <c:pt idx="4">
                  <c:v>227</c:v>
                </c:pt>
                <c:pt idx="5">
                  <c:v>223</c:v>
                </c:pt>
                <c:pt idx="6">
                  <c:v>222</c:v>
                </c:pt>
                <c:pt idx="7">
                  <c:v>221</c:v>
                </c:pt>
                <c:pt idx="8">
                  <c:v>225</c:v>
                </c:pt>
                <c:pt idx="9">
                  <c:v>223</c:v>
                </c:pt>
                <c:pt idx="10">
                  <c:v>221</c:v>
                </c:pt>
                <c:pt idx="11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E1-495B-B822-099F75C0C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29728"/>
        <c:axId val="137835008"/>
      </c:lineChart>
      <c:dateAx>
        <c:axId val="136329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5008"/>
        <c:crosses val="autoZero"/>
        <c:auto val="1"/>
        <c:lblOffset val="100"/>
        <c:baseTimeUnit val="months"/>
      </c:dateAx>
      <c:valAx>
        <c:axId val="137835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32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5167872802027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23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  <c:pt idx="5">
                  <c:v>25</c:v>
                </c:pt>
                <c:pt idx="6">
                  <c:v>12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4-439F-A17B-CB4E054EBF4E}"/>
            </c:ext>
          </c:extLst>
        </c:ser>
        <c:ser>
          <c:idx val="1"/>
          <c:order val="1"/>
          <c:tx>
            <c:strRef>
              <c:f>'Circuit 12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12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12 Data FY 18-19'!$B$18:$M$18</c:f>
              <c:numCache>
                <c:formatCode>#,##0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18</c:v>
                </c:pt>
                <c:pt idx="6">
                  <c:v>0</c:v>
                </c:pt>
                <c:pt idx="7">
                  <c:v>4</c:v>
                </c:pt>
                <c:pt idx="8">
                  <c:v>12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4-439F-A17B-CB4E054E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814208"/>
        <c:axId val="54292416"/>
      </c:barChart>
      <c:dateAx>
        <c:axId val="5481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2416"/>
        <c:crosses val="autoZero"/>
        <c:auto val="1"/>
        <c:lblOffset val="100"/>
        <c:baseTimeUnit val="months"/>
      </c:dateAx>
      <c:valAx>
        <c:axId val="54292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81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18-19'!$B$2:$M$2</c:f>
              <c:numCache>
                <c:formatCode>#,##0</c:formatCode>
                <c:ptCount val="12"/>
                <c:pt idx="0">
                  <c:v>3569</c:v>
                </c:pt>
                <c:pt idx="1">
                  <c:v>3538</c:v>
                </c:pt>
                <c:pt idx="2">
                  <c:v>3570</c:v>
                </c:pt>
                <c:pt idx="3">
                  <c:v>3547</c:v>
                </c:pt>
                <c:pt idx="4">
                  <c:v>3503</c:v>
                </c:pt>
                <c:pt idx="5">
                  <c:v>3468</c:v>
                </c:pt>
                <c:pt idx="6">
                  <c:v>3458</c:v>
                </c:pt>
                <c:pt idx="7">
                  <c:v>3427</c:v>
                </c:pt>
                <c:pt idx="8">
                  <c:v>3360</c:v>
                </c:pt>
                <c:pt idx="9">
                  <c:v>3319</c:v>
                </c:pt>
                <c:pt idx="10">
                  <c:v>3297</c:v>
                </c:pt>
                <c:pt idx="11">
                  <c:v>3284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4-487F-BDF6-CC008ABF6BB4}"/>
            </c:ext>
          </c:extLst>
        </c:ser>
        <c:ser>
          <c:idx val="1"/>
          <c:order val="1"/>
          <c:tx>
            <c:strRef>
              <c:f>'Circuit 13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18-19'!$B$3:$M$3</c:f>
              <c:numCache>
                <c:formatCode>#,##0</c:formatCode>
                <c:ptCount val="12"/>
                <c:pt idx="0">
                  <c:v>2140</c:v>
                </c:pt>
                <c:pt idx="1">
                  <c:v>2187</c:v>
                </c:pt>
                <c:pt idx="2">
                  <c:v>2208</c:v>
                </c:pt>
                <c:pt idx="3">
                  <c:v>2255</c:v>
                </c:pt>
                <c:pt idx="4">
                  <c:v>2216</c:v>
                </c:pt>
                <c:pt idx="5">
                  <c:v>2208</c:v>
                </c:pt>
                <c:pt idx="6">
                  <c:v>2213</c:v>
                </c:pt>
                <c:pt idx="7">
                  <c:v>2179</c:v>
                </c:pt>
                <c:pt idx="8">
                  <c:v>2180</c:v>
                </c:pt>
                <c:pt idx="9">
                  <c:v>2195</c:v>
                </c:pt>
                <c:pt idx="10">
                  <c:v>2194</c:v>
                </c:pt>
                <c:pt idx="11">
                  <c:v>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4-487F-BDF6-CC008ABF6BB4}"/>
            </c:ext>
          </c:extLst>
        </c:ser>
        <c:ser>
          <c:idx val="2"/>
          <c:order val="2"/>
          <c:tx>
            <c:strRef>
              <c:f>'Circuit 13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18-19'!$B$4:$M$4</c:f>
              <c:numCache>
                <c:formatCode>#,##0</c:formatCode>
                <c:ptCount val="12"/>
                <c:pt idx="0">
                  <c:v>1455</c:v>
                </c:pt>
                <c:pt idx="1">
                  <c:v>1489</c:v>
                </c:pt>
                <c:pt idx="2">
                  <c:v>1453</c:v>
                </c:pt>
                <c:pt idx="3">
                  <c:v>1470</c:v>
                </c:pt>
                <c:pt idx="4">
                  <c:v>1508</c:v>
                </c:pt>
                <c:pt idx="5">
                  <c:v>1519</c:v>
                </c:pt>
                <c:pt idx="6">
                  <c:v>1485</c:v>
                </c:pt>
                <c:pt idx="7">
                  <c:v>1428</c:v>
                </c:pt>
                <c:pt idx="8">
                  <c:v>1397</c:v>
                </c:pt>
                <c:pt idx="9">
                  <c:v>1391</c:v>
                </c:pt>
                <c:pt idx="10">
                  <c:v>1422</c:v>
                </c:pt>
                <c:pt idx="11">
                  <c:v>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4-487F-BDF6-CC008ABF6BB4}"/>
            </c:ext>
          </c:extLst>
        </c:ser>
        <c:ser>
          <c:idx val="3"/>
          <c:order val="3"/>
          <c:tx>
            <c:strRef>
              <c:f>'Circuit 13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18-19'!$B$5:$M$5</c:f>
              <c:numCache>
                <c:formatCode>#,##0</c:formatCode>
                <c:ptCount val="12"/>
                <c:pt idx="0">
                  <c:v>676</c:v>
                </c:pt>
                <c:pt idx="1">
                  <c:v>688</c:v>
                </c:pt>
                <c:pt idx="2">
                  <c:v>734</c:v>
                </c:pt>
                <c:pt idx="3">
                  <c:v>764</c:v>
                </c:pt>
                <c:pt idx="4">
                  <c:v>690</c:v>
                </c:pt>
                <c:pt idx="5">
                  <c:v>664</c:v>
                </c:pt>
                <c:pt idx="6">
                  <c:v>715</c:v>
                </c:pt>
                <c:pt idx="7">
                  <c:v>728</c:v>
                </c:pt>
                <c:pt idx="8">
                  <c:v>748</c:v>
                </c:pt>
                <c:pt idx="9">
                  <c:v>784</c:v>
                </c:pt>
                <c:pt idx="10">
                  <c:v>767</c:v>
                </c:pt>
                <c:pt idx="11">
                  <c:v>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4-487F-BDF6-CC008ABF6BB4}"/>
            </c:ext>
          </c:extLst>
        </c:ser>
        <c:ser>
          <c:idx val="4"/>
          <c:order val="4"/>
          <c:tx>
            <c:strRef>
              <c:f>'Circuit 13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18-19'!$B$6:$M$6</c:f>
              <c:numCache>
                <c:formatCode>#,##0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21</c:v>
                </c:pt>
                <c:pt idx="3">
                  <c:v>21</c:v>
                </c:pt>
                <c:pt idx="4">
                  <c:v>18</c:v>
                </c:pt>
                <c:pt idx="5">
                  <c:v>25</c:v>
                </c:pt>
                <c:pt idx="6">
                  <c:v>13</c:v>
                </c:pt>
                <c:pt idx="7">
                  <c:v>23</c:v>
                </c:pt>
                <c:pt idx="8">
                  <c:v>35</c:v>
                </c:pt>
                <c:pt idx="9">
                  <c:v>20</c:v>
                </c:pt>
                <c:pt idx="10">
                  <c:v>5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34-487F-BDF6-CC008ABF6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8640"/>
        <c:axId val="54294720"/>
      </c:lineChart>
      <c:dateAx>
        <c:axId val="54448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94720"/>
        <c:crosses val="autoZero"/>
        <c:auto val="1"/>
        <c:lblOffset val="100"/>
        <c:baseTimeUnit val="months"/>
      </c:dateAx>
      <c:valAx>
        <c:axId val="54294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48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18-19'!$B$9:$M$9</c:f>
              <c:numCache>
                <c:formatCode>#,##0</c:formatCode>
                <c:ptCount val="12"/>
                <c:pt idx="0">
                  <c:v>774</c:v>
                </c:pt>
                <c:pt idx="1">
                  <c:v>797</c:v>
                </c:pt>
                <c:pt idx="2">
                  <c:v>800</c:v>
                </c:pt>
                <c:pt idx="3">
                  <c:v>789</c:v>
                </c:pt>
                <c:pt idx="4">
                  <c:v>778</c:v>
                </c:pt>
                <c:pt idx="5">
                  <c:v>775</c:v>
                </c:pt>
                <c:pt idx="6">
                  <c:v>775</c:v>
                </c:pt>
                <c:pt idx="7">
                  <c:v>770</c:v>
                </c:pt>
                <c:pt idx="8">
                  <c:v>767</c:v>
                </c:pt>
                <c:pt idx="9">
                  <c:v>772</c:v>
                </c:pt>
                <c:pt idx="10">
                  <c:v>772</c:v>
                </c:pt>
                <c:pt idx="11">
                  <c:v>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9-4A7F-A6AA-2EF82910C65F}"/>
            </c:ext>
          </c:extLst>
        </c:ser>
        <c:ser>
          <c:idx val="1"/>
          <c:order val="1"/>
          <c:tx>
            <c:strRef>
              <c:f>'Circuit 13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18-19'!$B$10:$M$10</c:f>
              <c:numCache>
                <c:formatCode>#,##0</c:formatCode>
                <c:ptCount val="12"/>
                <c:pt idx="0">
                  <c:v>704</c:v>
                </c:pt>
                <c:pt idx="1">
                  <c:v>725</c:v>
                </c:pt>
                <c:pt idx="2">
                  <c:v>727</c:v>
                </c:pt>
                <c:pt idx="3">
                  <c:v>712</c:v>
                </c:pt>
                <c:pt idx="4">
                  <c:v>702</c:v>
                </c:pt>
                <c:pt idx="5">
                  <c:v>703</c:v>
                </c:pt>
                <c:pt idx="6">
                  <c:v>699</c:v>
                </c:pt>
                <c:pt idx="7">
                  <c:v>694</c:v>
                </c:pt>
                <c:pt idx="8">
                  <c:v>692</c:v>
                </c:pt>
                <c:pt idx="9">
                  <c:v>694</c:v>
                </c:pt>
                <c:pt idx="10">
                  <c:v>690</c:v>
                </c:pt>
                <c:pt idx="11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9-4A7F-A6AA-2EF82910C65F}"/>
            </c:ext>
          </c:extLst>
        </c:ser>
        <c:ser>
          <c:idx val="2"/>
          <c:order val="2"/>
          <c:tx>
            <c:strRef>
              <c:f>'Circuit 13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18-19'!$B$11:$M$11</c:f>
              <c:numCache>
                <c:formatCode>#,##0</c:formatCode>
                <c:ptCount val="12"/>
                <c:pt idx="0">
                  <c:v>544</c:v>
                </c:pt>
                <c:pt idx="1">
                  <c:v>547</c:v>
                </c:pt>
                <c:pt idx="2">
                  <c:v>533</c:v>
                </c:pt>
                <c:pt idx="3">
                  <c:v>540</c:v>
                </c:pt>
                <c:pt idx="4">
                  <c:v>544</c:v>
                </c:pt>
                <c:pt idx="5">
                  <c:v>547</c:v>
                </c:pt>
                <c:pt idx="6">
                  <c:v>549</c:v>
                </c:pt>
                <c:pt idx="7">
                  <c:v>541</c:v>
                </c:pt>
                <c:pt idx="8">
                  <c:v>534</c:v>
                </c:pt>
                <c:pt idx="9">
                  <c:v>531</c:v>
                </c:pt>
                <c:pt idx="10">
                  <c:v>539</c:v>
                </c:pt>
                <c:pt idx="11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9-4A7F-A6AA-2EF82910C65F}"/>
            </c:ext>
          </c:extLst>
        </c:ser>
        <c:ser>
          <c:idx val="3"/>
          <c:order val="3"/>
          <c:tx>
            <c:strRef>
              <c:f>'Circuit 13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18-19'!$B$12:$M$12</c:f>
              <c:numCache>
                <c:formatCode>#,##0</c:formatCode>
                <c:ptCount val="12"/>
                <c:pt idx="0">
                  <c:v>160</c:v>
                </c:pt>
                <c:pt idx="1">
                  <c:v>178</c:v>
                </c:pt>
                <c:pt idx="2">
                  <c:v>194</c:v>
                </c:pt>
                <c:pt idx="3">
                  <c:v>172</c:v>
                </c:pt>
                <c:pt idx="4">
                  <c:v>158</c:v>
                </c:pt>
                <c:pt idx="5">
                  <c:v>156</c:v>
                </c:pt>
                <c:pt idx="6">
                  <c:v>150</c:v>
                </c:pt>
                <c:pt idx="7">
                  <c:v>153</c:v>
                </c:pt>
                <c:pt idx="8">
                  <c:v>158</c:v>
                </c:pt>
                <c:pt idx="9">
                  <c:v>163</c:v>
                </c:pt>
                <c:pt idx="10">
                  <c:v>151</c:v>
                </c:pt>
                <c:pt idx="11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9-4A7F-A6AA-2EF82910C65F}"/>
            </c:ext>
          </c:extLst>
        </c:ser>
        <c:ser>
          <c:idx val="4"/>
          <c:order val="4"/>
          <c:tx>
            <c:strRef>
              <c:f>'Circuit 13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18-19'!$B$13:$M$13</c:f>
              <c:numCache>
                <c:formatCode>#,##0</c:formatCode>
                <c:ptCount val="12"/>
                <c:pt idx="0">
                  <c:v>58</c:v>
                </c:pt>
                <c:pt idx="1">
                  <c:v>58</c:v>
                </c:pt>
                <c:pt idx="2">
                  <c:v>49</c:v>
                </c:pt>
                <c:pt idx="3">
                  <c:v>45</c:v>
                </c:pt>
                <c:pt idx="4">
                  <c:v>51</c:v>
                </c:pt>
                <c:pt idx="5">
                  <c:v>45</c:v>
                </c:pt>
                <c:pt idx="6">
                  <c:v>38</c:v>
                </c:pt>
                <c:pt idx="7">
                  <c:v>42</c:v>
                </c:pt>
                <c:pt idx="8">
                  <c:v>32</c:v>
                </c:pt>
                <c:pt idx="9">
                  <c:v>29</c:v>
                </c:pt>
                <c:pt idx="10">
                  <c:v>31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B9-4A7F-A6AA-2EF82910C65F}"/>
            </c:ext>
          </c:extLst>
        </c:ser>
        <c:ser>
          <c:idx val="5"/>
          <c:order val="5"/>
          <c:tx>
            <c:strRef>
              <c:f>'Circuit 13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13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18-19'!$B$14:$M$14</c:f>
              <c:numCache>
                <c:formatCode>#,##0</c:formatCode>
                <c:ptCount val="12"/>
                <c:pt idx="0">
                  <c:v>70</c:v>
                </c:pt>
                <c:pt idx="1">
                  <c:v>72</c:v>
                </c:pt>
                <c:pt idx="2">
                  <c:v>73</c:v>
                </c:pt>
                <c:pt idx="3">
                  <c:v>77</c:v>
                </c:pt>
                <c:pt idx="4">
                  <c:v>76</c:v>
                </c:pt>
                <c:pt idx="5">
                  <c:v>72</c:v>
                </c:pt>
                <c:pt idx="6">
                  <c:v>76</c:v>
                </c:pt>
                <c:pt idx="7">
                  <c:v>76</c:v>
                </c:pt>
                <c:pt idx="8">
                  <c:v>75</c:v>
                </c:pt>
                <c:pt idx="9">
                  <c:v>78</c:v>
                </c:pt>
                <c:pt idx="10">
                  <c:v>81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B9-4A7F-A6AA-2EF82910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50688"/>
        <c:axId val="55247424"/>
      </c:lineChart>
      <c:dateAx>
        <c:axId val="54450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7424"/>
        <c:crosses val="autoZero"/>
        <c:auto val="1"/>
        <c:lblOffset val="100"/>
        <c:baseTimeUnit val="months"/>
      </c:dateAx>
      <c:valAx>
        <c:axId val="55247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4506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28</c:v>
                </c:pt>
                <c:pt idx="2">
                  <c:v>20</c:v>
                </c:pt>
                <c:pt idx="3">
                  <c:v>3</c:v>
                </c:pt>
                <c:pt idx="4">
                  <c:v>15</c:v>
                </c:pt>
                <c:pt idx="5">
                  <c:v>20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22</c:v>
                </c:pt>
                <c:pt idx="10">
                  <c:v>21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538-BC87-0AD6768FDCDA}"/>
            </c:ext>
          </c:extLst>
        </c:ser>
        <c:ser>
          <c:idx val="1"/>
          <c:order val="1"/>
          <c:tx>
            <c:strRef>
              <c:f>'Circuit 13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13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13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18</c:v>
                </c:pt>
                <c:pt idx="2">
                  <c:v>18</c:v>
                </c:pt>
                <c:pt idx="3">
                  <c:v>26</c:v>
                </c:pt>
                <c:pt idx="4">
                  <c:v>23</c:v>
                </c:pt>
                <c:pt idx="5">
                  <c:v>15</c:v>
                </c:pt>
                <c:pt idx="6">
                  <c:v>16</c:v>
                </c:pt>
                <c:pt idx="7">
                  <c:v>12</c:v>
                </c:pt>
                <c:pt idx="8">
                  <c:v>20</c:v>
                </c:pt>
                <c:pt idx="9">
                  <c:v>24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A-4538-BC87-0AD6768F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51712"/>
        <c:axId val="55249728"/>
      </c:barChart>
      <c:dateAx>
        <c:axId val="5445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49728"/>
        <c:crosses val="autoZero"/>
        <c:auto val="1"/>
        <c:lblOffset val="100"/>
        <c:baseTimeUnit val="months"/>
      </c:dateAx>
      <c:valAx>
        <c:axId val="55249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45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6213341829366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18-19'!$B$2:$M$2</c:f>
              <c:numCache>
                <c:formatCode>0</c:formatCode>
                <c:ptCount val="12"/>
                <c:pt idx="0">
                  <c:v>734</c:v>
                </c:pt>
                <c:pt idx="1">
                  <c:v>738</c:v>
                </c:pt>
                <c:pt idx="2">
                  <c:v>721</c:v>
                </c:pt>
                <c:pt idx="3">
                  <c:v>715</c:v>
                </c:pt>
                <c:pt idx="4">
                  <c:v>717</c:v>
                </c:pt>
                <c:pt idx="5">
                  <c:v>721</c:v>
                </c:pt>
                <c:pt idx="6">
                  <c:v>739</c:v>
                </c:pt>
                <c:pt idx="7">
                  <c:v>740</c:v>
                </c:pt>
                <c:pt idx="8">
                  <c:v>724</c:v>
                </c:pt>
                <c:pt idx="9">
                  <c:v>705</c:v>
                </c:pt>
                <c:pt idx="10">
                  <c:v>709</c:v>
                </c:pt>
                <c:pt idx="11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0-458E-A3DB-500FC297404A}"/>
            </c:ext>
          </c:extLst>
        </c:ser>
        <c:ser>
          <c:idx val="1"/>
          <c:order val="1"/>
          <c:tx>
            <c:strRef>
              <c:f>'Circuit 14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18-19'!$B$3:$M$3</c:f>
              <c:numCache>
                <c:formatCode>#,##0</c:formatCode>
                <c:ptCount val="12"/>
                <c:pt idx="0">
                  <c:v>723</c:v>
                </c:pt>
                <c:pt idx="1">
                  <c:v>714</c:v>
                </c:pt>
                <c:pt idx="2">
                  <c:v>719</c:v>
                </c:pt>
                <c:pt idx="3">
                  <c:v>701</c:v>
                </c:pt>
                <c:pt idx="4">
                  <c:v>712</c:v>
                </c:pt>
                <c:pt idx="5">
                  <c:v>718</c:v>
                </c:pt>
                <c:pt idx="6">
                  <c:v>744</c:v>
                </c:pt>
                <c:pt idx="7">
                  <c:v>736</c:v>
                </c:pt>
                <c:pt idx="8">
                  <c:v>734</c:v>
                </c:pt>
                <c:pt idx="9">
                  <c:v>720</c:v>
                </c:pt>
                <c:pt idx="10">
                  <c:v>723</c:v>
                </c:pt>
                <c:pt idx="11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0-458E-A3DB-500FC297404A}"/>
            </c:ext>
          </c:extLst>
        </c:ser>
        <c:ser>
          <c:idx val="2"/>
          <c:order val="2"/>
          <c:tx>
            <c:strRef>
              <c:f>'Circuit 14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18-19'!$B$4:$M$4</c:f>
              <c:numCache>
                <c:formatCode>#,##0</c:formatCode>
                <c:ptCount val="12"/>
                <c:pt idx="0">
                  <c:v>563</c:v>
                </c:pt>
                <c:pt idx="1">
                  <c:v>570</c:v>
                </c:pt>
                <c:pt idx="2">
                  <c:v>577</c:v>
                </c:pt>
                <c:pt idx="3">
                  <c:v>563</c:v>
                </c:pt>
                <c:pt idx="4">
                  <c:v>567</c:v>
                </c:pt>
                <c:pt idx="5">
                  <c:v>567</c:v>
                </c:pt>
                <c:pt idx="6">
                  <c:v>576</c:v>
                </c:pt>
                <c:pt idx="7">
                  <c:v>584</c:v>
                </c:pt>
                <c:pt idx="8">
                  <c:v>578</c:v>
                </c:pt>
                <c:pt idx="9">
                  <c:v>573</c:v>
                </c:pt>
                <c:pt idx="10">
                  <c:v>571</c:v>
                </c:pt>
                <c:pt idx="11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0-458E-A3DB-500FC297404A}"/>
            </c:ext>
          </c:extLst>
        </c:ser>
        <c:ser>
          <c:idx val="3"/>
          <c:order val="3"/>
          <c:tx>
            <c:strRef>
              <c:f>'Circuit 14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18-19'!$B$5:$M$5</c:f>
              <c:numCache>
                <c:formatCode>#,##0</c:formatCode>
                <c:ptCount val="12"/>
                <c:pt idx="0">
                  <c:v>155</c:v>
                </c:pt>
                <c:pt idx="1">
                  <c:v>143</c:v>
                </c:pt>
                <c:pt idx="2">
                  <c:v>139</c:v>
                </c:pt>
                <c:pt idx="3">
                  <c:v>136</c:v>
                </c:pt>
                <c:pt idx="4">
                  <c:v>143</c:v>
                </c:pt>
                <c:pt idx="5">
                  <c:v>151</c:v>
                </c:pt>
                <c:pt idx="6">
                  <c:v>157</c:v>
                </c:pt>
                <c:pt idx="7">
                  <c:v>147</c:v>
                </c:pt>
                <c:pt idx="8">
                  <c:v>151</c:v>
                </c:pt>
                <c:pt idx="9">
                  <c:v>146</c:v>
                </c:pt>
                <c:pt idx="10">
                  <c:v>147</c:v>
                </c:pt>
                <c:pt idx="11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0-458E-A3DB-500FC297404A}"/>
            </c:ext>
          </c:extLst>
        </c:ser>
        <c:ser>
          <c:idx val="4"/>
          <c:order val="4"/>
          <c:tx>
            <c:strRef>
              <c:f>'Circuit 14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18-19'!$B$6:$M$6</c:f>
              <c:numCache>
                <c:formatCode>#,##0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F0-458E-A3DB-500FC2974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04576"/>
        <c:axId val="55252032"/>
      </c:lineChart>
      <c:dateAx>
        <c:axId val="5570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2032"/>
        <c:crosses val="autoZero"/>
        <c:auto val="1"/>
        <c:lblOffset val="100"/>
        <c:baseTimeUnit val="months"/>
      </c:dateAx>
      <c:valAx>
        <c:axId val="55252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704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83629430714224"/>
          <c:y val="3.05801618547681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18-19'!$B$9:$M$9</c:f>
              <c:numCache>
                <c:formatCode>#,##0</c:formatCode>
                <c:ptCount val="12"/>
                <c:pt idx="0">
                  <c:v>332</c:v>
                </c:pt>
                <c:pt idx="1">
                  <c:v>330</c:v>
                </c:pt>
                <c:pt idx="2">
                  <c:v>322</c:v>
                </c:pt>
                <c:pt idx="3">
                  <c:v>320</c:v>
                </c:pt>
                <c:pt idx="4">
                  <c:v>316</c:v>
                </c:pt>
                <c:pt idx="5">
                  <c:v>308</c:v>
                </c:pt>
                <c:pt idx="6">
                  <c:v>308</c:v>
                </c:pt>
                <c:pt idx="7">
                  <c:v>307</c:v>
                </c:pt>
                <c:pt idx="8">
                  <c:v>304</c:v>
                </c:pt>
                <c:pt idx="9">
                  <c:v>308</c:v>
                </c:pt>
                <c:pt idx="10">
                  <c:v>309</c:v>
                </c:pt>
                <c:pt idx="11">
                  <c:v>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9-4BE8-A3AA-04E0AA5126E1}"/>
            </c:ext>
          </c:extLst>
        </c:ser>
        <c:ser>
          <c:idx val="1"/>
          <c:order val="1"/>
          <c:tx>
            <c:strRef>
              <c:f>'Circuit 14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18-19'!$B$10:$M$10</c:f>
              <c:numCache>
                <c:formatCode>#,##0</c:formatCode>
                <c:ptCount val="12"/>
                <c:pt idx="0">
                  <c:v>318</c:v>
                </c:pt>
                <c:pt idx="1">
                  <c:v>314</c:v>
                </c:pt>
                <c:pt idx="2">
                  <c:v>306</c:v>
                </c:pt>
                <c:pt idx="3">
                  <c:v>303</c:v>
                </c:pt>
                <c:pt idx="4">
                  <c:v>299</c:v>
                </c:pt>
                <c:pt idx="5">
                  <c:v>291</c:v>
                </c:pt>
                <c:pt idx="6">
                  <c:v>291</c:v>
                </c:pt>
                <c:pt idx="7">
                  <c:v>290</c:v>
                </c:pt>
                <c:pt idx="8">
                  <c:v>286</c:v>
                </c:pt>
                <c:pt idx="9">
                  <c:v>290</c:v>
                </c:pt>
                <c:pt idx="10">
                  <c:v>291</c:v>
                </c:pt>
                <c:pt idx="11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9-4BE8-A3AA-04E0AA5126E1}"/>
            </c:ext>
          </c:extLst>
        </c:ser>
        <c:ser>
          <c:idx val="2"/>
          <c:order val="2"/>
          <c:tx>
            <c:strRef>
              <c:f>'Circuit 14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18-19'!$B$11:$M$11</c:f>
              <c:numCache>
                <c:formatCode>#,##0</c:formatCode>
                <c:ptCount val="12"/>
                <c:pt idx="0">
                  <c:v>222</c:v>
                </c:pt>
                <c:pt idx="1">
                  <c:v>220</c:v>
                </c:pt>
                <c:pt idx="2">
                  <c:v>221</c:v>
                </c:pt>
                <c:pt idx="3">
                  <c:v>220</c:v>
                </c:pt>
                <c:pt idx="4">
                  <c:v>221</c:v>
                </c:pt>
                <c:pt idx="5">
                  <c:v>223</c:v>
                </c:pt>
                <c:pt idx="6">
                  <c:v>218</c:v>
                </c:pt>
                <c:pt idx="7">
                  <c:v>223</c:v>
                </c:pt>
                <c:pt idx="8">
                  <c:v>220</c:v>
                </c:pt>
                <c:pt idx="9">
                  <c:v>218</c:v>
                </c:pt>
                <c:pt idx="10">
                  <c:v>217</c:v>
                </c:pt>
                <c:pt idx="11">
                  <c:v>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9-4BE8-A3AA-04E0AA5126E1}"/>
            </c:ext>
          </c:extLst>
        </c:ser>
        <c:ser>
          <c:idx val="3"/>
          <c:order val="3"/>
          <c:tx>
            <c:strRef>
              <c:f>'Circuit 14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18-19'!$B$12:$M$12</c:f>
              <c:numCache>
                <c:formatCode>#,##0</c:formatCode>
                <c:ptCount val="12"/>
                <c:pt idx="0">
                  <c:v>96</c:v>
                </c:pt>
                <c:pt idx="1">
                  <c:v>94</c:v>
                </c:pt>
                <c:pt idx="2">
                  <c:v>85</c:v>
                </c:pt>
                <c:pt idx="3">
                  <c:v>83</c:v>
                </c:pt>
                <c:pt idx="4">
                  <c:v>78</c:v>
                </c:pt>
                <c:pt idx="5">
                  <c:v>68</c:v>
                </c:pt>
                <c:pt idx="6">
                  <c:v>73</c:v>
                </c:pt>
                <c:pt idx="7">
                  <c:v>67</c:v>
                </c:pt>
                <c:pt idx="8">
                  <c:v>66</c:v>
                </c:pt>
                <c:pt idx="9">
                  <c:v>72</c:v>
                </c:pt>
                <c:pt idx="10">
                  <c:v>74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9-4BE8-A3AA-04E0AA5126E1}"/>
            </c:ext>
          </c:extLst>
        </c:ser>
        <c:ser>
          <c:idx val="4"/>
          <c:order val="4"/>
          <c:tx>
            <c:strRef>
              <c:f>'Circuit 14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18-19'!$B$13:$M$13</c:f>
              <c:numCache>
                <c:formatCode>General</c:formatCode>
                <c:ptCount val="12"/>
                <c:pt idx="0">
                  <c:v>43</c:v>
                </c:pt>
                <c:pt idx="1">
                  <c:v>39</c:v>
                </c:pt>
                <c:pt idx="2">
                  <c:v>41</c:v>
                </c:pt>
                <c:pt idx="3">
                  <c:v>34</c:v>
                </c:pt>
                <c:pt idx="4">
                  <c:v>34</c:v>
                </c:pt>
                <c:pt idx="5">
                  <c:v>36</c:v>
                </c:pt>
                <c:pt idx="6">
                  <c:v>37</c:v>
                </c:pt>
                <c:pt idx="7">
                  <c:v>32</c:v>
                </c:pt>
                <c:pt idx="8">
                  <c:v>32</c:v>
                </c:pt>
                <c:pt idx="9">
                  <c:v>35</c:v>
                </c:pt>
                <c:pt idx="10">
                  <c:v>40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19-4BE8-A3AA-04E0AA5126E1}"/>
            </c:ext>
          </c:extLst>
        </c:ser>
        <c:ser>
          <c:idx val="5"/>
          <c:order val="5"/>
          <c:tx>
            <c:strRef>
              <c:f>'Circuit 14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14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18-19'!$B$14:$M$14</c:f>
              <c:numCache>
                <c:formatCode>#,##0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19-4BE8-A3AA-04E0AA51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34368"/>
        <c:axId val="55254336"/>
      </c:lineChart>
      <c:dateAx>
        <c:axId val="55034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254336"/>
        <c:crosses val="autoZero"/>
        <c:auto val="1"/>
        <c:lblOffset val="100"/>
        <c:baseTimeUnit val="months"/>
      </c:dateAx>
      <c:valAx>
        <c:axId val="55254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34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18-19'!$B$17:$M$17</c:f>
              <c:numCache>
                <c:formatCode>#,##0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8-400D-8A4F-2B47C690C27F}"/>
            </c:ext>
          </c:extLst>
        </c:ser>
        <c:ser>
          <c:idx val="1"/>
          <c:order val="1"/>
          <c:tx>
            <c:strRef>
              <c:f>'Circuit 14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14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14 Data FY 18-19'!$B$18:$M$18</c:f>
              <c:numCache>
                <c:formatCode>#,##0</c:formatCode>
                <c:ptCount val="12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8-400D-8A4F-2B47C690C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5392"/>
        <c:axId val="54879936"/>
      </c:barChart>
      <c:dateAx>
        <c:axId val="55035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79936"/>
        <c:crosses val="autoZero"/>
        <c:auto val="1"/>
        <c:lblOffset val="100"/>
        <c:baseTimeUnit val="months"/>
      </c:dateAx>
      <c:valAx>
        <c:axId val="54879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18-19'!$B$2:$M$2</c:f>
              <c:numCache>
                <c:formatCode>#,##0</c:formatCode>
                <c:ptCount val="12"/>
                <c:pt idx="0">
                  <c:v>1434</c:v>
                </c:pt>
                <c:pt idx="1">
                  <c:v>1432</c:v>
                </c:pt>
                <c:pt idx="2">
                  <c:v>1406</c:v>
                </c:pt>
                <c:pt idx="3">
                  <c:v>1411</c:v>
                </c:pt>
                <c:pt idx="4">
                  <c:v>1378</c:v>
                </c:pt>
                <c:pt idx="5">
                  <c:v>1394</c:v>
                </c:pt>
                <c:pt idx="6">
                  <c:v>1503</c:v>
                </c:pt>
                <c:pt idx="7">
                  <c:v>1532</c:v>
                </c:pt>
                <c:pt idx="8">
                  <c:v>1533</c:v>
                </c:pt>
                <c:pt idx="9">
                  <c:v>1516</c:v>
                </c:pt>
                <c:pt idx="10">
                  <c:v>1529</c:v>
                </c:pt>
                <c:pt idx="11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2-45FB-9DA5-75D99540D510}"/>
            </c:ext>
          </c:extLst>
        </c:ser>
        <c:ser>
          <c:idx val="1"/>
          <c:order val="1"/>
          <c:tx>
            <c:strRef>
              <c:f>'Circuit 15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18-19'!$B$3:$M$3</c:f>
              <c:numCache>
                <c:formatCode>#,##0</c:formatCode>
                <c:ptCount val="12"/>
                <c:pt idx="0">
                  <c:v>1297</c:v>
                </c:pt>
                <c:pt idx="1">
                  <c:v>1318</c:v>
                </c:pt>
                <c:pt idx="2">
                  <c:v>1303</c:v>
                </c:pt>
                <c:pt idx="3">
                  <c:v>1332</c:v>
                </c:pt>
                <c:pt idx="4">
                  <c:v>1325</c:v>
                </c:pt>
                <c:pt idx="5">
                  <c:v>1360</c:v>
                </c:pt>
                <c:pt idx="6">
                  <c:v>1402</c:v>
                </c:pt>
                <c:pt idx="7">
                  <c:v>1460</c:v>
                </c:pt>
                <c:pt idx="8">
                  <c:v>1510</c:v>
                </c:pt>
                <c:pt idx="9">
                  <c:v>1477</c:v>
                </c:pt>
                <c:pt idx="10">
                  <c:v>1486</c:v>
                </c:pt>
                <c:pt idx="11">
                  <c:v>1451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2-45FB-9DA5-75D99540D510}"/>
            </c:ext>
          </c:extLst>
        </c:ser>
        <c:ser>
          <c:idx val="2"/>
          <c:order val="2"/>
          <c:tx>
            <c:strRef>
              <c:f>'Circuit 15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18-19'!$B$4:$M$4</c:f>
              <c:numCache>
                <c:formatCode>#,##0</c:formatCode>
                <c:ptCount val="12"/>
                <c:pt idx="0">
                  <c:v>1001</c:v>
                </c:pt>
                <c:pt idx="1">
                  <c:v>1046</c:v>
                </c:pt>
                <c:pt idx="2">
                  <c:v>1018</c:v>
                </c:pt>
                <c:pt idx="3">
                  <c:v>1001</c:v>
                </c:pt>
                <c:pt idx="4">
                  <c:v>984</c:v>
                </c:pt>
                <c:pt idx="5">
                  <c:v>989</c:v>
                </c:pt>
                <c:pt idx="6">
                  <c:v>987</c:v>
                </c:pt>
                <c:pt idx="7">
                  <c:v>1019</c:v>
                </c:pt>
                <c:pt idx="8">
                  <c:v>1033</c:v>
                </c:pt>
                <c:pt idx="9">
                  <c:v>987</c:v>
                </c:pt>
                <c:pt idx="10">
                  <c:v>1002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92-45FB-9DA5-75D99540D510}"/>
            </c:ext>
          </c:extLst>
        </c:ser>
        <c:ser>
          <c:idx val="3"/>
          <c:order val="3"/>
          <c:tx>
            <c:strRef>
              <c:f>'Circuit 15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18-19'!$B$5:$M$5</c:f>
              <c:numCache>
                <c:formatCode>#,##0</c:formatCode>
                <c:ptCount val="12"/>
                <c:pt idx="0">
                  <c:v>286</c:v>
                </c:pt>
                <c:pt idx="1">
                  <c:v>268</c:v>
                </c:pt>
                <c:pt idx="2">
                  <c:v>277</c:v>
                </c:pt>
                <c:pt idx="3">
                  <c:v>313</c:v>
                </c:pt>
                <c:pt idx="4">
                  <c:v>332</c:v>
                </c:pt>
                <c:pt idx="5">
                  <c:v>363</c:v>
                </c:pt>
                <c:pt idx="6">
                  <c:v>409</c:v>
                </c:pt>
                <c:pt idx="7">
                  <c:v>433</c:v>
                </c:pt>
                <c:pt idx="8">
                  <c:v>465</c:v>
                </c:pt>
                <c:pt idx="9">
                  <c:v>470</c:v>
                </c:pt>
                <c:pt idx="10">
                  <c:v>477</c:v>
                </c:pt>
                <c:pt idx="11">
                  <c:v>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2-45FB-9DA5-75D99540D510}"/>
            </c:ext>
          </c:extLst>
        </c:ser>
        <c:ser>
          <c:idx val="4"/>
          <c:order val="4"/>
          <c:tx>
            <c:strRef>
              <c:f>'Circuit 15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18-19'!$B$6:$M$6</c:f>
              <c:numCache>
                <c:formatCode>#,##0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18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20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92-45FB-9DA5-75D99540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6672"/>
        <c:axId val="54882240"/>
      </c:lineChart>
      <c:dateAx>
        <c:axId val="5583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2240"/>
        <c:crosses val="autoZero"/>
        <c:auto val="1"/>
        <c:lblOffset val="100"/>
        <c:baseTimeUnit val="months"/>
      </c:dateAx>
      <c:valAx>
        <c:axId val="54882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6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05521419649132"/>
          <c:y val="6.94444444444444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18-19'!$B$9:$M$9</c:f>
              <c:numCache>
                <c:formatCode>#,##0</c:formatCode>
                <c:ptCount val="12"/>
                <c:pt idx="0">
                  <c:v>640</c:v>
                </c:pt>
                <c:pt idx="1">
                  <c:v>656</c:v>
                </c:pt>
                <c:pt idx="2">
                  <c:v>656</c:v>
                </c:pt>
                <c:pt idx="3">
                  <c:v>664</c:v>
                </c:pt>
                <c:pt idx="4">
                  <c:v>663</c:v>
                </c:pt>
                <c:pt idx="5">
                  <c:v>663</c:v>
                </c:pt>
                <c:pt idx="6">
                  <c:v>658</c:v>
                </c:pt>
                <c:pt idx="7">
                  <c:v>657</c:v>
                </c:pt>
                <c:pt idx="8">
                  <c:v>663</c:v>
                </c:pt>
                <c:pt idx="9">
                  <c:v>637</c:v>
                </c:pt>
                <c:pt idx="10">
                  <c:v>645</c:v>
                </c:pt>
                <c:pt idx="11">
                  <c:v>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9-402B-BFA9-AF6D7E57D720}"/>
            </c:ext>
          </c:extLst>
        </c:ser>
        <c:ser>
          <c:idx val="1"/>
          <c:order val="1"/>
          <c:tx>
            <c:strRef>
              <c:f>'Circuit 15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18-19'!$B$10:$M$10</c:f>
              <c:numCache>
                <c:formatCode>#,##0</c:formatCode>
                <c:ptCount val="12"/>
                <c:pt idx="0">
                  <c:v>610</c:v>
                </c:pt>
                <c:pt idx="1">
                  <c:v>626</c:v>
                </c:pt>
                <c:pt idx="2">
                  <c:v>626</c:v>
                </c:pt>
                <c:pt idx="3">
                  <c:v>634</c:v>
                </c:pt>
                <c:pt idx="4">
                  <c:v>632</c:v>
                </c:pt>
                <c:pt idx="5">
                  <c:v>633</c:v>
                </c:pt>
                <c:pt idx="6">
                  <c:v>627</c:v>
                </c:pt>
                <c:pt idx="7">
                  <c:v>627</c:v>
                </c:pt>
                <c:pt idx="8">
                  <c:v>634</c:v>
                </c:pt>
                <c:pt idx="9">
                  <c:v>614</c:v>
                </c:pt>
                <c:pt idx="10">
                  <c:v>579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9-402B-BFA9-AF6D7E57D720}"/>
            </c:ext>
          </c:extLst>
        </c:ser>
        <c:ser>
          <c:idx val="2"/>
          <c:order val="2"/>
          <c:tx>
            <c:strRef>
              <c:f>'Circuit 15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18-19'!$B$11:$M$11</c:f>
              <c:numCache>
                <c:formatCode>#,##0</c:formatCode>
                <c:ptCount val="12"/>
                <c:pt idx="0">
                  <c:v>474</c:v>
                </c:pt>
                <c:pt idx="1">
                  <c:v>490</c:v>
                </c:pt>
                <c:pt idx="2">
                  <c:v>491</c:v>
                </c:pt>
                <c:pt idx="3">
                  <c:v>484</c:v>
                </c:pt>
                <c:pt idx="4">
                  <c:v>484</c:v>
                </c:pt>
                <c:pt idx="5">
                  <c:v>482</c:v>
                </c:pt>
                <c:pt idx="6">
                  <c:v>485</c:v>
                </c:pt>
                <c:pt idx="7">
                  <c:v>488</c:v>
                </c:pt>
                <c:pt idx="8">
                  <c:v>504</c:v>
                </c:pt>
                <c:pt idx="9">
                  <c:v>501</c:v>
                </c:pt>
                <c:pt idx="10">
                  <c:v>486</c:v>
                </c:pt>
                <c:pt idx="11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9-402B-BFA9-AF6D7E57D720}"/>
            </c:ext>
          </c:extLst>
        </c:ser>
        <c:ser>
          <c:idx val="3"/>
          <c:order val="3"/>
          <c:tx>
            <c:strRef>
              <c:f>'Circuit 15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18-19'!$B$12:$M$12</c:f>
              <c:numCache>
                <c:formatCode>#,##0</c:formatCode>
                <c:ptCount val="12"/>
                <c:pt idx="0">
                  <c:v>136</c:v>
                </c:pt>
                <c:pt idx="1">
                  <c:v>136</c:v>
                </c:pt>
                <c:pt idx="2">
                  <c:v>135</c:v>
                </c:pt>
                <c:pt idx="3">
                  <c:v>150</c:v>
                </c:pt>
                <c:pt idx="4">
                  <c:v>148</c:v>
                </c:pt>
                <c:pt idx="5">
                  <c:v>151</c:v>
                </c:pt>
                <c:pt idx="6">
                  <c:v>142</c:v>
                </c:pt>
                <c:pt idx="7">
                  <c:v>139</c:v>
                </c:pt>
                <c:pt idx="8">
                  <c:v>130</c:v>
                </c:pt>
                <c:pt idx="9">
                  <c:v>113</c:v>
                </c:pt>
                <c:pt idx="10">
                  <c:v>93</c:v>
                </c:pt>
                <c:pt idx="1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9-402B-BFA9-AF6D7E57D720}"/>
            </c:ext>
          </c:extLst>
        </c:ser>
        <c:ser>
          <c:idx val="4"/>
          <c:order val="4"/>
          <c:tx>
            <c:strRef>
              <c:f>'Circuit 15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18-19'!$B$13:$M$13</c:f>
              <c:numCache>
                <c:formatCode>General</c:formatCode>
                <c:ptCount val="12"/>
                <c:pt idx="0">
                  <c:v>48</c:v>
                </c:pt>
                <c:pt idx="1">
                  <c:v>49</c:v>
                </c:pt>
                <c:pt idx="2">
                  <c:v>48</c:v>
                </c:pt>
                <c:pt idx="3">
                  <c:v>54</c:v>
                </c:pt>
                <c:pt idx="4">
                  <c:v>53</c:v>
                </c:pt>
                <c:pt idx="5">
                  <c:v>47</c:v>
                </c:pt>
                <c:pt idx="6">
                  <c:v>33</c:v>
                </c:pt>
                <c:pt idx="7">
                  <c:v>42</c:v>
                </c:pt>
                <c:pt idx="8">
                  <c:v>43</c:v>
                </c:pt>
                <c:pt idx="9">
                  <c:v>29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9-402B-BFA9-AF6D7E57D720}"/>
            </c:ext>
          </c:extLst>
        </c:ser>
        <c:ser>
          <c:idx val="5"/>
          <c:order val="5"/>
          <c:tx>
            <c:strRef>
              <c:f>'Circuit 15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15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18-19'!$B$14:$M$14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23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B9-402B-BFA9-AF6D7E57D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8720"/>
        <c:axId val="54884544"/>
      </c:lineChart>
      <c:dateAx>
        <c:axId val="5583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884544"/>
        <c:crosses val="autoZero"/>
        <c:auto val="1"/>
        <c:lblOffset val="100"/>
        <c:baseTimeUnit val="months"/>
      </c:dateAx>
      <c:valAx>
        <c:axId val="54884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838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85382752011483"/>
          <c:y val="6.7679352580927388E-2"/>
          <c:w val="0.15932921679587739"/>
          <c:h val="0.9218662510936133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18-19'!$B$17:$M$17</c:f>
              <c:numCache>
                <c:formatCode>#,##0</c:formatCode>
                <c:ptCount val="12"/>
                <c:pt idx="0">
                  <c:v>7</c:v>
                </c:pt>
                <c:pt idx="1">
                  <c:v>21</c:v>
                </c:pt>
                <c:pt idx="2">
                  <c:v>13</c:v>
                </c:pt>
                <c:pt idx="3">
                  <c:v>9</c:v>
                </c:pt>
                <c:pt idx="4">
                  <c:v>4</c:v>
                </c:pt>
                <c:pt idx="5">
                  <c:v>23</c:v>
                </c:pt>
                <c:pt idx="6">
                  <c:v>16</c:v>
                </c:pt>
                <c:pt idx="7">
                  <c:v>12</c:v>
                </c:pt>
                <c:pt idx="8">
                  <c:v>19</c:v>
                </c:pt>
                <c:pt idx="9">
                  <c:v>10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D-41DF-9237-DB9787CA3C12}"/>
            </c:ext>
          </c:extLst>
        </c:ser>
        <c:ser>
          <c:idx val="1"/>
          <c:order val="1"/>
          <c:tx>
            <c:strRef>
              <c:f>'Circuit 15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15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15 Data FY 18-19'!$B$18:$M$18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16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D-41DF-9237-DB9787CA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9232"/>
        <c:axId val="55779904"/>
      </c:barChart>
      <c:dateAx>
        <c:axId val="5583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79904"/>
        <c:crosses val="autoZero"/>
        <c:auto val="1"/>
        <c:lblOffset val="100"/>
        <c:baseTimeUnit val="months"/>
      </c:dateAx>
      <c:valAx>
        <c:axId val="5577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8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18-19'!$B$17:$M$17</c:f>
              <c:numCache>
                <c:formatCode>#,##0</c:formatCode>
                <c:ptCount val="12"/>
                <c:pt idx="0">
                  <c:v>40</c:v>
                </c:pt>
                <c:pt idx="1">
                  <c:v>106</c:v>
                </c:pt>
                <c:pt idx="2">
                  <c:v>111</c:v>
                </c:pt>
                <c:pt idx="3">
                  <c:v>34</c:v>
                </c:pt>
                <c:pt idx="4">
                  <c:v>99</c:v>
                </c:pt>
                <c:pt idx="5">
                  <c:v>95</c:v>
                </c:pt>
                <c:pt idx="6">
                  <c:v>77</c:v>
                </c:pt>
                <c:pt idx="7">
                  <c:v>80</c:v>
                </c:pt>
                <c:pt idx="8">
                  <c:v>72</c:v>
                </c:pt>
                <c:pt idx="9">
                  <c:v>88</c:v>
                </c:pt>
                <c:pt idx="10">
                  <c:v>87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B-459E-B5B0-CACC2D3908B3}"/>
            </c:ext>
          </c:extLst>
        </c:ser>
        <c:ser>
          <c:idx val="1"/>
          <c:order val="1"/>
          <c:tx>
            <c:strRef>
              <c:f>'North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'North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'North Region Data FY 18-19'!$B$18:$M$18</c:f>
              <c:numCache>
                <c:formatCode>#,##0</c:formatCode>
                <c:ptCount val="12"/>
                <c:pt idx="0">
                  <c:v>114</c:v>
                </c:pt>
                <c:pt idx="1">
                  <c:v>141</c:v>
                </c:pt>
                <c:pt idx="2">
                  <c:v>70</c:v>
                </c:pt>
                <c:pt idx="3">
                  <c:v>55</c:v>
                </c:pt>
                <c:pt idx="4">
                  <c:v>81</c:v>
                </c:pt>
                <c:pt idx="5">
                  <c:v>66</c:v>
                </c:pt>
                <c:pt idx="6">
                  <c:v>77</c:v>
                </c:pt>
                <c:pt idx="7">
                  <c:v>70</c:v>
                </c:pt>
                <c:pt idx="8">
                  <c:v>104</c:v>
                </c:pt>
                <c:pt idx="9">
                  <c:v>90</c:v>
                </c:pt>
                <c:pt idx="10">
                  <c:v>41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B-459E-B5B0-CACC2D39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30752"/>
        <c:axId val="137837312"/>
      </c:barChart>
      <c:dateAx>
        <c:axId val="136330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837312"/>
        <c:crosses val="autoZero"/>
        <c:auto val="1"/>
        <c:lblOffset val="100"/>
        <c:baseTimeUnit val="months"/>
      </c:dateAx>
      <c:valAx>
        <c:axId val="1378373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33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18-19'!$B$2:$M$2</c:f>
              <c:numCache>
                <c:formatCode>0</c:formatCode>
                <c:ptCount val="12"/>
                <c:pt idx="0">
                  <c:v>137</c:v>
                </c:pt>
                <c:pt idx="1">
                  <c:v>136</c:v>
                </c:pt>
                <c:pt idx="2">
                  <c:v>123</c:v>
                </c:pt>
                <c:pt idx="3">
                  <c:v>126</c:v>
                </c:pt>
                <c:pt idx="4">
                  <c:v>116</c:v>
                </c:pt>
                <c:pt idx="5">
                  <c:v>129</c:v>
                </c:pt>
                <c:pt idx="6">
                  <c:v>120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1-4962-9CD2-F8244F766551}"/>
            </c:ext>
          </c:extLst>
        </c:ser>
        <c:ser>
          <c:idx val="1"/>
          <c:order val="1"/>
          <c:tx>
            <c:strRef>
              <c:f>'Circuit 16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18-19'!$B$3:$M$3</c:f>
              <c:numCache>
                <c:formatCode>#,##0</c:formatCode>
                <c:ptCount val="12"/>
                <c:pt idx="0">
                  <c:v>144</c:v>
                </c:pt>
                <c:pt idx="1">
                  <c:v>142</c:v>
                </c:pt>
                <c:pt idx="2">
                  <c:v>133</c:v>
                </c:pt>
                <c:pt idx="3">
                  <c:v>134</c:v>
                </c:pt>
                <c:pt idx="4">
                  <c:v>126</c:v>
                </c:pt>
                <c:pt idx="5">
                  <c:v>130</c:v>
                </c:pt>
                <c:pt idx="6">
                  <c:v>132</c:v>
                </c:pt>
                <c:pt idx="7">
                  <c:v>122</c:v>
                </c:pt>
                <c:pt idx="8">
                  <c:v>118</c:v>
                </c:pt>
                <c:pt idx="9">
                  <c:v>117</c:v>
                </c:pt>
                <c:pt idx="10">
                  <c:v>118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1-4962-9CD2-F8244F766551}"/>
            </c:ext>
          </c:extLst>
        </c:ser>
        <c:ser>
          <c:idx val="2"/>
          <c:order val="2"/>
          <c:tx>
            <c:strRef>
              <c:f>'Circuit 16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18-19'!$B$4:$M$4</c:f>
              <c:numCache>
                <c:formatCode>#,##0</c:formatCode>
                <c:ptCount val="12"/>
                <c:pt idx="0">
                  <c:v>80</c:v>
                </c:pt>
                <c:pt idx="1">
                  <c:v>81</c:v>
                </c:pt>
                <c:pt idx="2">
                  <c:v>86</c:v>
                </c:pt>
                <c:pt idx="3">
                  <c:v>82</c:v>
                </c:pt>
                <c:pt idx="4">
                  <c:v>76</c:v>
                </c:pt>
                <c:pt idx="5">
                  <c:v>76</c:v>
                </c:pt>
                <c:pt idx="6">
                  <c:v>74</c:v>
                </c:pt>
                <c:pt idx="7">
                  <c:v>69</c:v>
                </c:pt>
                <c:pt idx="8">
                  <c:v>67</c:v>
                </c:pt>
                <c:pt idx="9">
                  <c:v>64</c:v>
                </c:pt>
                <c:pt idx="10">
                  <c:v>67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1-4962-9CD2-F8244F766551}"/>
            </c:ext>
          </c:extLst>
        </c:ser>
        <c:ser>
          <c:idx val="3"/>
          <c:order val="3"/>
          <c:tx>
            <c:strRef>
              <c:f>'Circuit 16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18-19'!$B$5:$M$5</c:f>
              <c:numCache>
                <c:formatCode>#,##0</c:formatCode>
                <c:ptCount val="12"/>
                <c:pt idx="0">
                  <c:v>64</c:v>
                </c:pt>
                <c:pt idx="1">
                  <c:v>61</c:v>
                </c:pt>
                <c:pt idx="2">
                  <c:v>47</c:v>
                </c:pt>
                <c:pt idx="3">
                  <c:v>52</c:v>
                </c:pt>
                <c:pt idx="4">
                  <c:v>50</c:v>
                </c:pt>
                <c:pt idx="5">
                  <c:v>54</c:v>
                </c:pt>
                <c:pt idx="6">
                  <c:v>58</c:v>
                </c:pt>
                <c:pt idx="7">
                  <c:v>53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1-4962-9CD2-F8244F766551}"/>
            </c:ext>
          </c:extLst>
        </c:ser>
        <c:ser>
          <c:idx val="4"/>
          <c:order val="4"/>
          <c:tx>
            <c:strRef>
              <c:f>'Circuit 16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1-4962-9CD2-F8244F76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7696"/>
        <c:axId val="55782208"/>
      </c:lineChart>
      <c:dateAx>
        <c:axId val="55837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2208"/>
        <c:crosses val="autoZero"/>
        <c:auto val="1"/>
        <c:lblOffset val="100"/>
        <c:baseTimeUnit val="months"/>
      </c:dateAx>
      <c:valAx>
        <c:axId val="55782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5837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16325054743881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18-19'!$B$9:$M$9</c:f>
              <c:numCache>
                <c:formatCode>#,##0</c:formatCode>
                <c:ptCount val="12"/>
                <c:pt idx="0">
                  <c:v>107</c:v>
                </c:pt>
                <c:pt idx="1">
                  <c:v>109</c:v>
                </c:pt>
                <c:pt idx="2">
                  <c:v>111</c:v>
                </c:pt>
                <c:pt idx="3">
                  <c:v>112</c:v>
                </c:pt>
                <c:pt idx="4">
                  <c:v>112</c:v>
                </c:pt>
                <c:pt idx="5">
                  <c:v>111</c:v>
                </c:pt>
                <c:pt idx="6">
                  <c:v>111</c:v>
                </c:pt>
                <c:pt idx="7">
                  <c:v>111</c:v>
                </c:pt>
                <c:pt idx="8">
                  <c:v>110</c:v>
                </c:pt>
                <c:pt idx="9">
                  <c:v>109</c:v>
                </c:pt>
                <c:pt idx="10">
                  <c:v>107</c:v>
                </c:pt>
                <c:pt idx="1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1-4589-A47D-80224F26BAA0}"/>
            </c:ext>
          </c:extLst>
        </c:ser>
        <c:ser>
          <c:idx val="1"/>
          <c:order val="1"/>
          <c:tx>
            <c:strRef>
              <c:f>'Circuit 16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18-19'!$B$10:$M$10</c:f>
              <c:numCache>
                <c:formatCode>#,##0</c:formatCode>
                <c:ptCount val="12"/>
                <c:pt idx="0">
                  <c:v>84</c:v>
                </c:pt>
                <c:pt idx="1">
                  <c:v>82</c:v>
                </c:pt>
                <c:pt idx="2">
                  <c:v>84</c:v>
                </c:pt>
                <c:pt idx="3">
                  <c:v>85</c:v>
                </c:pt>
                <c:pt idx="4">
                  <c:v>85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</c:v>
                </c:pt>
                <c:pt idx="9">
                  <c:v>83</c:v>
                </c:pt>
                <c:pt idx="10">
                  <c:v>81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1-4589-A47D-80224F26BAA0}"/>
            </c:ext>
          </c:extLst>
        </c:ser>
        <c:ser>
          <c:idx val="2"/>
          <c:order val="2"/>
          <c:tx>
            <c:strRef>
              <c:f>'Circuit 16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18-19'!$B$11:$M$11</c:f>
              <c:numCache>
                <c:formatCode>#,##0</c:formatCode>
                <c:ptCount val="12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55</c:v>
                </c:pt>
                <c:pt idx="5">
                  <c:v>48</c:v>
                </c:pt>
                <c:pt idx="6">
                  <c:v>48</c:v>
                </c:pt>
                <c:pt idx="7">
                  <c:v>46</c:v>
                </c:pt>
                <c:pt idx="8">
                  <c:v>43</c:v>
                </c:pt>
                <c:pt idx="9">
                  <c:v>42</c:v>
                </c:pt>
                <c:pt idx="10">
                  <c:v>41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1-4589-A47D-80224F26BAA0}"/>
            </c:ext>
          </c:extLst>
        </c:ser>
        <c:ser>
          <c:idx val="3"/>
          <c:order val="3"/>
          <c:tx>
            <c:strRef>
              <c:f>'Circuit 16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18-19'!$B$12:$M$12</c:f>
              <c:numCache>
                <c:formatCode>#,##0</c:formatCode>
                <c:ptCount val="12"/>
                <c:pt idx="0">
                  <c:v>34</c:v>
                </c:pt>
                <c:pt idx="1">
                  <c:v>31</c:v>
                </c:pt>
                <c:pt idx="2">
                  <c:v>32</c:v>
                </c:pt>
                <c:pt idx="3">
                  <c:v>32</c:v>
                </c:pt>
                <c:pt idx="4">
                  <c:v>30</c:v>
                </c:pt>
                <c:pt idx="5">
                  <c:v>36</c:v>
                </c:pt>
                <c:pt idx="6">
                  <c:v>36</c:v>
                </c:pt>
                <c:pt idx="7">
                  <c:v>38</c:v>
                </c:pt>
                <c:pt idx="8">
                  <c:v>40</c:v>
                </c:pt>
                <c:pt idx="9">
                  <c:v>41</c:v>
                </c:pt>
                <c:pt idx="10">
                  <c:v>40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1-4589-A47D-80224F26BAA0}"/>
            </c:ext>
          </c:extLst>
        </c:ser>
        <c:ser>
          <c:idx val="4"/>
          <c:order val="4"/>
          <c:tx>
            <c:strRef>
              <c:f>'Circuit 16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18-19'!$B$13:$M$13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26</c:v>
                </c:pt>
                <c:pt idx="9">
                  <c:v>25</c:v>
                </c:pt>
                <c:pt idx="10">
                  <c:v>29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1-4589-A47D-80224F26BAA0}"/>
            </c:ext>
          </c:extLst>
        </c:ser>
        <c:ser>
          <c:idx val="5"/>
          <c:order val="5"/>
          <c:tx>
            <c:strRef>
              <c:f>'Circuit 16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16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18-19'!$B$14:$M$14</c:f>
              <c:numCache>
                <c:formatCode>#,##0</c:formatCode>
                <c:ptCount val="12"/>
                <c:pt idx="0">
                  <c:v>23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1-4589-A47D-80224F26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7248"/>
        <c:axId val="55784512"/>
      </c:lineChart>
      <c:dateAx>
        <c:axId val="5643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4512"/>
        <c:crosses val="autoZero"/>
        <c:auto val="1"/>
        <c:lblOffset val="100"/>
        <c:baseTimeUnit val="months"/>
      </c:dateAx>
      <c:valAx>
        <c:axId val="55784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437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0-4B46-B43A-3BC4AE7067EE}"/>
            </c:ext>
          </c:extLst>
        </c:ser>
        <c:ser>
          <c:idx val="1"/>
          <c:order val="1"/>
          <c:tx>
            <c:strRef>
              <c:f>'Circuit 16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16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16 Data FY 18-19'!$B$18:$M$18</c:f>
              <c:numCache>
                <c:formatCode>#,##0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0-4B46-B43A-3BC4AE70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38272"/>
        <c:axId val="55786816"/>
      </c:barChart>
      <c:dateAx>
        <c:axId val="56438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786816"/>
        <c:crosses val="autoZero"/>
        <c:auto val="1"/>
        <c:lblOffset val="100"/>
        <c:baseTimeUnit val="months"/>
      </c:dateAx>
      <c:valAx>
        <c:axId val="557868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4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824318925452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18-19'!$B$2:$M$2</c:f>
              <c:numCache>
                <c:formatCode>#,##0</c:formatCode>
                <c:ptCount val="12"/>
                <c:pt idx="0">
                  <c:v>3117</c:v>
                </c:pt>
                <c:pt idx="1">
                  <c:v>3073</c:v>
                </c:pt>
                <c:pt idx="2">
                  <c:v>2985</c:v>
                </c:pt>
                <c:pt idx="3">
                  <c:v>3011</c:v>
                </c:pt>
                <c:pt idx="4">
                  <c:v>2925</c:v>
                </c:pt>
                <c:pt idx="5">
                  <c:v>2920</c:v>
                </c:pt>
                <c:pt idx="6">
                  <c:v>2929</c:v>
                </c:pt>
                <c:pt idx="7">
                  <c:v>2886</c:v>
                </c:pt>
                <c:pt idx="8">
                  <c:v>2907</c:v>
                </c:pt>
                <c:pt idx="9">
                  <c:v>2853</c:v>
                </c:pt>
                <c:pt idx="10">
                  <c:v>2783</c:v>
                </c:pt>
                <c:pt idx="11">
                  <c:v>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0-41B6-8FEB-F4053AC1D68F}"/>
            </c:ext>
          </c:extLst>
        </c:ser>
        <c:ser>
          <c:idx val="1"/>
          <c:order val="1"/>
          <c:tx>
            <c:strRef>
              <c:f>'Circuit 17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18-19'!$B$3:$M$3</c:f>
              <c:numCache>
                <c:formatCode>#,##0</c:formatCode>
                <c:ptCount val="12"/>
                <c:pt idx="0">
                  <c:v>2598</c:v>
                </c:pt>
                <c:pt idx="1">
                  <c:v>2583</c:v>
                </c:pt>
                <c:pt idx="2">
                  <c:v>2553</c:v>
                </c:pt>
                <c:pt idx="3">
                  <c:v>2567</c:v>
                </c:pt>
                <c:pt idx="4">
                  <c:v>2536</c:v>
                </c:pt>
                <c:pt idx="5">
                  <c:v>2520</c:v>
                </c:pt>
                <c:pt idx="6">
                  <c:v>2508</c:v>
                </c:pt>
                <c:pt idx="7">
                  <c:v>2492</c:v>
                </c:pt>
                <c:pt idx="8">
                  <c:v>2593</c:v>
                </c:pt>
                <c:pt idx="9">
                  <c:v>2568</c:v>
                </c:pt>
                <c:pt idx="10">
                  <c:v>2427</c:v>
                </c:pt>
                <c:pt idx="11">
                  <c:v>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0-41B6-8FEB-F4053AC1D68F}"/>
            </c:ext>
          </c:extLst>
        </c:ser>
        <c:ser>
          <c:idx val="2"/>
          <c:order val="2"/>
          <c:tx>
            <c:strRef>
              <c:f>'Circuit 17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18-19'!$B$4:$M$4</c:f>
              <c:numCache>
                <c:formatCode>#,##0</c:formatCode>
                <c:ptCount val="12"/>
                <c:pt idx="0">
                  <c:v>1271</c:v>
                </c:pt>
                <c:pt idx="1">
                  <c:v>1297</c:v>
                </c:pt>
                <c:pt idx="2">
                  <c:v>1285</c:v>
                </c:pt>
                <c:pt idx="3">
                  <c:v>1259</c:v>
                </c:pt>
                <c:pt idx="4">
                  <c:v>1268</c:v>
                </c:pt>
                <c:pt idx="5">
                  <c:v>1304</c:v>
                </c:pt>
                <c:pt idx="6">
                  <c:v>1297</c:v>
                </c:pt>
                <c:pt idx="7">
                  <c:v>1296</c:v>
                </c:pt>
                <c:pt idx="8">
                  <c:v>1347</c:v>
                </c:pt>
                <c:pt idx="9">
                  <c:v>1308</c:v>
                </c:pt>
                <c:pt idx="10">
                  <c:v>1231</c:v>
                </c:pt>
                <c:pt idx="11">
                  <c:v>1320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0-41B6-8FEB-F4053AC1D68F}"/>
            </c:ext>
          </c:extLst>
        </c:ser>
        <c:ser>
          <c:idx val="3"/>
          <c:order val="3"/>
          <c:tx>
            <c:strRef>
              <c:f>'Circuit 17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18-19'!$B$5:$M$5</c:f>
              <c:numCache>
                <c:formatCode>#,##0</c:formatCode>
                <c:ptCount val="12"/>
                <c:pt idx="0">
                  <c:v>1310</c:v>
                </c:pt>
                <c:pt idx="1">
                  <c:v>1275</c:v>
                </c:pt>
                <c:pt idx="2">
                  <c:v>1252</c:v>
                </c:pt>
                <c:pt idx="3">
                  <c:v>1292</c:v>
                </c:pt>
                <c:pt idx="4">
                  <c:v>1242</c:v>
                </c:pt>
                <c:pt idx="5">
                  <c:v>1209</c:v>
                </c:pt>
                <c:pt idx="6">
                  <c:v>1201</c:v>
                </c:pt>
                <c:pt idx="7">
                  <c:v>1183</c:v>
                </c:pt>
                <c:pt idx="8">
                  <c:v>1232</c:v>
                </c:pt>
                <c:pt idx="9">
                  <c:v>1251</c:v>
                </c:pt>
                <c:pt idx="10">
                  <c:v>1185</c:v>
                </c:pt>
                <c:pt idx="11">
                  <c:v>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0-41B6-8FEB-F4053AC1D68F}"/>
            </c:ext>
          </c:extLst>
        </c:ser>
        <c:ser>
          <c:idx val="4"/>
          <c:order val="4"/>
          <c:tx>
            <c:strRef>
              <c:f>'Circuit 17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18-19'!$B$6:$M$6</c:f>
              <c:numCache>
                <c:formatCode>#,##0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16</c:v>
                </c:pt>
                <c:pt idx="3">
                  <c:v>16</c:v>
                </c:pt>
                <c:pt idx="4">
                  <c:v>26</c:v>
                </c:pt>
                <c:pt idx="5">
                  <c:v>7</c:v>
                </c:pt>
                <c:pt idx="6">
                  <c:v>10</c:v>
                </c:pt>
                <c:pt idx="7">
                  <c:v>13</c:v>
                </c:pt>
                <c:pt idx="8">
                  <c:v>14</c:v>
                </c:pt>
                <c:pt idx="9">
                  <c:v>9</c:v>
                </c:pt>
                <c:pt idx="10">
                  <c:v>11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0-41B6-8FEB-F4053AC1D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38144"/>
        <c:axId val="56903360"/>
      </c:lineChart>
      <c:dateAx>
        <c:axId val="568381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3360"/>
        <c:crosses val="autoZero"/>
        <c:auto val="1"/>
        <c:lblOffset val="100"/>
        <c:baseTimeUnit val="months"/>
      </c:dateAx>
      <c:valAx>
        <c:axId val="56903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838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3591072069748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18-19'!$B$9:$M$9</c:f>
              <c:numCache>
                <c:formatCode>#,##0</c:formatCode>
                <c:ptCount val="12"/>
                <c:pt idx="0">
                  <c:v>835</c:v>
                </c:pt>
                <c:pt idx="1">
                  <c:v>853</c:v>
                </c:pt>
                <c:pt idx="2">
                  <c:v>850</c:v>
                </c:pt>
                <c:pt idx="3">
                  <c:v>844</c:v>
                </c:pt>
                <c:pt idx="4">
                  <c:v>850</c:v>
                </c:pt>
                <c:pt idx="5">
                  <c:v>846</c:v>
                </c:pt>
                <c:pt idx="6">
                  <c:v>852</c:v>
                </c:pt>
                <c:pt idx="7">
                  <c:v>847</c:v>
                </c:pt>
                <c:pt idx="8">
                  <c:v>848</c:v>
                </c:pt>
                <c:pt idx="9">
                  <c:v>855</c:v>
                </c:pt>
                <c:pt idx="10">
                  <c:v>859</c:v>
                </c:pt>
                <c:pt idx="11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A-461D-B638-FAAB7746D5A8}"/>
            </c:ext>
          </c:extLst>
        </c:ser>
        <c:ser>
          <c:idx val="1"/>
          <c:order val="1"/>
          <c:tx>
            <c:strRef>
              <c:f>'Circuit 17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18-19'!$B$10:$M$10</c:f>
              <c:numCache>
                <c:formatCode>#,##0</c:formatCode>
                <c:ptCount val="12"/>
                <c:pt idx="0">
                  <c:v>778</c:v>
                </c:pt>
                <c:pt idx="1">
                  <c:v>795</c:v>
                </c:pt>
                <c:pt idx="2">
                  <c:v>793</c:v>
                </c:pt>
                <c:pt idx="3">
                  <c:v>786</c:v>
                </c:pt>
                <c:pt idx="4">
                  <c:v>792</c:v>
                </c:pt>
                <c:pt idx="5">
                  <c:v>788</c:v>
                </c:pt>
                <c:pt idx="6">
                  <c:v>794</c:v>
                </c:pt>
                <c:pt idx="7">
                  <c:v>789</c:v>
                </c:pt>
                <c:pt idx="8">
                  <c:v>790</c:v>
                </c:pt>
                <c:pt idx="9">
                  <c:v>797</c:v>
                </c:pt>
                <c:pt idx="10">
                  <c:v>650</c:v>
                </c:pt>
                <c:pt idx="11">
                  <c:v>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A-461D-B638-FAAB7746D5A8}"/>
            </c:ext>
          </c:extLst>
        </c:ser>
        <c:ser>
          <c:idx val="2"/>
          <c:order val="2"/>
          <c:tx>
            <c:strRef>
              <c:f>'Circuit 17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18-19'!$B$11:$M$11</c:f>
              <c:numCache>
                <c:formatCode>#,##0</c:formatCode>
                <c:ptCount val="12"/>
                <c:pt idx="0">
                  <c:v>513</c:v>
                </c:pt>
                <c:pt idx="1">
                  <c:v>520</c:v>
                </c:pt>
                <c:pt idx="2">
                  <c:v>522</c:v>
                </c:pt>
                <c:pt idx="3">
                  <c:v>520</c:v>
                </c:pt>
                <c:pt idx="4">
                  <c:v>522</c:v>
                </c:pt>
                <c:pt idx="5">
                  <c:v>522</c:v>
                </c:pt>
                <c:pt idx="6">
                  <c:v>532</c:v>
                </c:pt>
                <c:pt idx="7">
                  <c:v>531</c:v>
                </c:pt>
                <c:pt idx="8">
                  <c:v>540</c:v>
                </c:pt>
                <c:pt idx="9">
                  <c:v>534</c:v>
                </c:pt>
                <c:pt idx="10">
                  <c:v>523</c:v>
                </c:pt>
                <c:pt idx="11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A-461D-B638-FAAB7746D5A8}"/>
            </c:ext>
          </c:extLst>
        </c:ser>
        <c:ser>
          <c:idx val="3"/>
          <c:order val="3"/>
          <c:tx>
            <c:strRef>
              <c:f>'Circuit 17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18-19'!$B$12:$M$12</c:f>
              <c:numCache>
                <c:formatCode>#,##0</c:formatCode>
                <c:ptCount val="12"/>
                <c:pt idx="0">
                  <c:v>265</c:v>
                </c:pt>
                <c:pt idx="1">
                  <c:v>275</c:v>
                </c:pt>
                <c:pt idx="2">
                  <c:v>271</c:v>
                </c:pt>
                <c:pt idx="3">
                  <c:v>266</c:v>
                </c:pt>
                <c:pt idx="4">
                  <c:v>270</c:v>
                </c:pt>
                <c:pt idx="5">
                  <c:v>266</c:v>
                </c:pt>
                <c:pt idx="6">
                  <c:v>262</c:v>
                </c:pt>
                <c:pt idx="7">
                  <c:v>258</c:v>
                </c:pt>
                <c:pt idx="8">
                  <c:v>250</c:v>
                </c:pt>
                <c:pt idx="9">
                  <c:v>263</c:v>
                </c:pt>
                <c:pt idx="10">
                  <c:v>127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A-461D-B638-FAAB7746D5A8}"/>
            </c:ext>
          </c:extLst>
        </c:ser>
        <c:ser>
          <c:idx val="4"/>
          <c:order val="4"/>
          <c:tx>
            <c:strRef>
              <c:f>'Circuit 17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18-19'!$B$13:$M$13</c:f>
              <c:numCache>
                <c:formatCode>General</c:formatCode>
                <c:ptCount val="12"/>
                <c:pt idx="0">
                  <c:v>133</c:v>
                </c:pt>
                <c:pt idx="1">
                  <c:v>143</c:v>
                </c:pt>
                <c:pt idx="2">
                  <c:v>162</c:v>
                </c:pt>
                <c:pt idx="3">
                  <c:v>165</c:v>
                </c:pt>
                <c:pt idx="4">
                  <c:v>161</c:v>
                </c:pt>
                <c:pt idx="5">
                  <c:v>162</c:v>
                </c:pt>
                <c:pt idx="6">
                  <c:v>150</c:v>
                </c:pt>
                <c:pt idx="7">
                  <c:v>150</c:v>
                </c:pt>
                <c:pt idx="8">
                  <c:v>158</c:v>
                </c:pt>
                <c:pt idx="9">
                  <c:v>160</c:v>
                </c:pt>
                <c:pt idx="10">
                  <c:v>46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3A-461D-B638-FAAB7746D5A8}"/>
            </c:ext>
          </c:extLst>
        </c:ser>
        <c:ser>
          <c:idx val="5"/>
          <c:order val="5"/>
          <c:tx>
            <c:strRef>
              <c:f>'Circuit 17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17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18-19'!$B$14:$M$14</c:f>
              <c:numCache>
                <c:formatCode>#,##0</c:formatCode>
                <c:ptCount val="12"/>
                <c:pt idx="0">
                  <c:v>57</c:v>
                </c:pt>
                <c:pt idx="1">
                  <c:v>58</c:v>
                </c:pt>
                <c:pt idx="2">
                  <c:v>57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3A-461D-B638-FAAB7746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3584"/>
        <c:axId val="56905664"/>
      </c:lineChart>
      <c:dateAx>
        <c:axId val="56963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5664"/>
        <c:crosses val="autoZero"/>
        <c:auto val="1"/>
        <c:lblOffset val="100"/>
        <c:baseTimeUnit val="months"/>
      </c:dateAx>
      <c:valAx>
        <c:axId val="569056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35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43332372470784"/>
          <c:y val="1.327373140857392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18-19'!$B$17:$M$17</c:f>
              <c:numCache>
                <c:formatCode>#,##0</c:formatCode>
                <c:ptCount val="12"/>
                <c:pt idx="0">
                  <c:v>3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19</c:v>
                </c:pt>
                <c:pt idx="5">
                  <c:v>13</c:v>
                </c:pt>
                <c:pt idx="6">
                  <c:v>17</c:v>
                </c:pt>
                <c:pt idx="7">
                  <c:v>22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3-4083-B63D-5DD1DDBD5E54}"/>
            </c:ext>
          </c:extLst>
        </c:ser>
        <c:ser>
          <c:idx val="1"/>
          <c:order val="1"/>
          <c:tx>
            <c:strRef>
              <c:f>'Circuit 17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17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17 Data FY 18-19'!$B$18:$M$18</c:f>
              <c:numCache>
                <c:formatCode>#,##0</c:formatCode>
                <c:ptCount val="12"/>
                <c:pt idx="0">
                  <c:v>2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17</c:v>
                </c:pt>
                <c:pt idx="5">
                  <c:v>10</c:v>
                </c:pt>
                <c:pt idx="6">
                  <c:v>27</c:v>
                </c:pt>
                <c:pt idx="7">
                  <c:v>15</c:v>
                </c:pt>
                <c:pt idx="8">
                  <c:v>8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3-4083-B63D-5DD1DDBD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64608"/>
        <c:axId val="56907968"/>
      </c:barChart>
      <c:dateAx>
        <c:axId val="56964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6907968"/>
        <c:crosses val="autoZero"/>
        <c:auto val="1"/>
        <c:lblOffset val="100"/>
        <c:baseTimeUnit val="months"/>
      </c:dateAx>
      <c:valAx>
        <c:axId val="56907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9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18-19'!$B$2:$M$2</c:f>
              <c:numCache>
                <c:formatCode>#,##0</c:formatCode>
                <c:ptCount val="12"/>
                <c:pt idx="0">
                  <c:v>1558</c:v>
                </c:pt>
                <c:pt idx="1">
                  <c:v>1519</c:v>
                </c:pt>
                <c:pt idx="2">
                  <c:v>1495</c:v>
                </c:pt>
                <c:pt idx="3">
                  <c:v>1507</c:v>
                </c:pt>
                <c:pt idx="4">
                  <c:v>1466</c:v>
                </c:pt>
                <c:pt idx="5">
                  <c:v>1507</c:v>
                </c:pt>
                <c:pt idx="6">
                  <c:v>1456</c:v>
                </c:pt>
                <c:pt idx="7">
                  <c:v>1434</c:v>
                </c:pt>
                <c:pt idx="8">
                  <c:v>1460</c:v>
                </c:pt>
                <c:pt idx="9">
                  <c:v>1365</c:v>
                </c:pt>
                <c:pt idx="10">
                  <c:v>1379</c:v>
                </c:pt>
                <c:pt idx="11">
                  <c:v>1340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8-45DB-8B8E-CB9E2875E51F}"/>
            </c:ext>
          </c:extLst>
        </c:ser>
        <c:ser>
          <c:idx val="1"/>
          <c:order val="1"/>
          <c:tx>
            <c:strRef>
              <c:f>'Circuit 18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18-19'!$B$3:$M$3</c:f>
              <c:numCache>
                <c:formatCode>#,##0</c:formatCode>
                <c:ptCount val="12"/>
                <c:pt idx="0">
                  <c:v>1409</c:v>
                </c:pt>
                <c:pt idx="1">
                  <c:v>1350</c:v>
                </c:pt>
                <c:pt idx="2">
                  <c:v>1301</c:v>
                </c:pt>
                <c:pt idx="3">
                  <c:v>1260</c:v>
                </c:pt>
                <c:pt idx="4">
                  <c:v>1235</c:v>
                </c:pt>
                <c:pt idx="5">
                  <c:v>1237</c:v>
                </c:pt>
                <c:pt idx="6">
                  <c:v>1217</c:v>
                </c:pt>
                <c:pt idx="7">
                  <c:v>1200</c:v>
                </c:pt>
                <c:pt idx="8">
                  <c:v>1213</c:v>
                </c:pt>
                <c:pt idx="9">
                  <c:v>1174</c:v>
                </c:pt>
                <c:pt idx="10">
                  <c:v>1151</c:v>
                </c:pt>
                <c:pt idx="11">
                  <c:v>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8-45DB-8B8E-CB9E2875E51F}"/>
            </c:ext>
          </c:extLst>
        </c:ser>
        <c:ser>
          <c:idx val="2"/>
          <c:order val="2"/>
          <c:tx>
            <c:strRef>
              <c:f>'Circuit 18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18-19'!$B$4:$M$4</c:f>
              <c:numCache>
                <c:formatCode>#,##0</c:formatCode>
                <c:ptCount val="12"/>
                <c:pt idx="0">
                  <c:v>936</c:v>
                </c:pt>
                <c:pt idx="1">
                  <c:v>949</c:v>
                </c:pt>
                <c:pt idx="2">
                  <c:v>966</c:v>
                </c:pt>
                <c:pt idx="3">
                  <c:v>901</c:v>
                </c:pt>
                <c:pt idx="4">
                  <c:v>902</c:v>
                </c:pt>
                <c:pt idx="5">
                  <c:v>927</c:v>
                </c:pt>
                <c:pt idx="6">
                  <c:v>933</c:v>
                </c:pt>
                <c:pt idx="7">
                  <c:v>924</c:v>
                </c:pt>
                <c:pt idx="8">
                  <c:v>926</c:v>
                </c:pt>
                <c:pt idx="9">
                  <c:v>895</c:v>
                </c:pt>
                <c:pt idx="10">
                  <c:v>871</c:v>
                </c:pt>
                <c:pt idx="11">
                  <c:v>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8-45DB-8B8E-CB9E2875E51F}"/>
            </c:ext>
          </c:extLst>
        </c:ser>
        <c:ser>
          <c:idx val="3"/>
          <c:order val="3"/>
          <c:tx>
            <c:strRef>
              <c:f>'Circuit 18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18-19'!$B$5:$M$5</c:f>
              <c:numCache>
                <c:formatCode>#,##0</c:formatCode>
                <c:ptCount val="12"/>
                <c:pt idx="0">
                  <c:v>465</c:v>
                </c:pt>
                <c:pt idx="1">
                  <c:v>392</c:v>
                </c:pt>
                <c:pt idx="2">
                  <c:v>332</c:v>
                </c:pt>
                <c:pt idx="3">
                  <c:v>349</c:v>
                </c:pt>
                <c:pt idx="4">
                  <c:v>323</c:v>
                </c:pt>
                <c:pt idx="5">
                  <c:v>301</c:v>
                </c:pt>
                <c:pt idx="6">
                  <c:v>279</c:v>
                </c:pt>
                <c:pt idx="7">
                  <c:v>273</c:v>
                </c:pt>
                <c:pt idx="8">
                  <c:v>287</c:v>
                </c:pt>
                <c:pt idx="9">
                  <c:v>279</c:v>
                </c:pt>
                <c:pt idx="10">
                  <c:v>279</c:v>
                </c:pt>
                <c:pt idx="11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8-45DB-8B8E-CB9E2875E51F}"/>
            </c:ext>
          </c:extLst>
        </c:ser>
        <c:ser>
          <c:idx val="4"/>
          <c:order val="4"/>
          <c:tx>
            <c:strRef>
              <c:f>'Circuit 18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18-19'!$B$6:$M$6</c:f>
              <c:numCache>
                <c:formatCode>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8-45DB-8B8E-CB9E2875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1776"/>
        <c:axId val="142153344"/>
      </c:lineChart>
      <c:dateAx>
        <c:axId val="5729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42153344"/>
        <c:crosses val="autoZero"/>
        <c:auto val="1"/>
        <c:lblOffset val="100"/>
        <c:baseTimeUnit val="months"/>
      </c:dateAx>
      <c:valAx>
        <c:axId val="142153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1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18-19'!$B$9:$M$9</c:f>
              <c:numCache>
                <c:formatCode>#,##0</c:formatCode>
                <c:ptCount val="12"/>
                <c:pt idx="0">
                  <c:v>540</c:v>
                </c:pt>
                <c:pt idx="1">
                  <c:v>534</c:v>
                </c:pt>
                <c:pt idx="2">
                  <c:v>540</c:v>
                </c:pt>
                <c:pt idx="3">
                  <c:v>525</c:v>
                </c:pt>
                <c:pt idx="4">
                  <c:v>529</c:v>
                </c:pt>
                <c:pt idx="5">
                  <c:v>540</c:v>
                </c:pt>
                <c:pt idx="6">
                  <c:v>533</c:v>
                </c:pt>
                <c:pt idx="7">
                  <c:v>538</c:v>
                </c:pt>
                <c:pt idx="8">
                  <c:v>536</c:v>
                </c:pt>
                <c:pt idx="9">
                  <c:v>541</c:v>
                </c:pt>
                <c:pt idx="10">
                  <c:v>553</c:v>
                </c:pt>
                <c:pt idx="11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C-4187-9DA8-C002C9063FC6}"/>
            </c:ext>
          </c:extLst>
        </c:ser>
        <c:ser>
          <c:idx val="1"/>
          <c:order val="1"/>
          <c:tx>
            <c:strRef>
              <c:f>'Circuit 18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18-19'!$B$10:$M$10</c:f>
              <c:numCache>
                <c:formatCode>#,##0</c:formatCode>
                <c:ptCount val="12"/>
                <c:pt idx="0">
                  <c:v>514</c:v>
                </c:pt>
                <c:pt idx="1">
                  <c:v>509</c:v>
                </c:pt>
                <c:pt idx="2">
                  <c:v>515</c:v>
                </c:pt>
                <c:pt idx="3">
                  <c:v>500</c:v>
                </c:pt>
                <c:pt idx="4">
                  <c:v>502</c:v>
                </c:pt>
                <c:pt idx="5">
                  <c:v>513</c:v>
                </c:pt>
                <c:pt idx="6">
                  <c:v>508</c:v>
                </c:pt>
                <c:pt idx="7">
                  <c:v>517</c:v>
                </c:pt>
                <c:pt idx="8">
                  <c:v>515</c:v>
                </c:pt>
                <c:pt idx="9">
                  <c:v>521</c:v>
                </c:pt>
                <c:pt idx="10">
                  <c:v>531</c:v>
                </c:pt>
                <c:pt idx="11">
                  <c:v>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C-4187-9DA8-C002C9063FC6}"/>
            </c:ext>
          </c:extLst>
        </c:ser>
        <c:ser>
          <c:idx val="2"/>
          <c:order val="2"/>
          <c:tx>
            <c:strRef>
              <c:f>'Circuit 18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18-19'!$B$11:$M$11</c:f>
              <c:numCache>
                <c:formatCode>#,##0</c:formatCode>
                <c:ptCount val="12"/>
                <c:pt idx="0">
                  <c:v>381</c:v>
                </c:pt>
                <c:pt idx="1">
                  <c:v>389</c:v>
                </c:pt>
                <c:pt idx="2">
                  <c:v>392</c:v>
                </c:pt>
                <c:pt idx="3">
                  <c:v>379</c:v>
                </c:pt>
                <c:pt idx="4">
                  <c:v>375</c:v>
                </c:pt>
                <c:pt idx="5">
                  <c:v>388</c:v>
                </c:pt>
                <c:pt idx="6">
                  <c:v>381</c:v>
                </c:pt>
                <c:pt idx="7">
                  <c:v>376</c:v>
                </c:pt>
                <c:pt idx="8">
                  <c:v>373</c:v>
                </c:pt>
                <c:pt idx="9">
                  <c:v>373</c:v>
                </c:pt>
                <c:pt idx="10">
                  <c:v>373</c:v>
                </c:pt>
                <c:pt idx="11">
                  <c:v>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C-4187-9DA8-C002C9063FC6}"/>
            </c:ext>
          </c:extLst>
        </c:ser>
        <c:ser>
          <c:idx val="3"/>
          <c:order val="3"/>
          <c:tx>
            <c:strRef>
              <c:f>'Circuit 18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18-19'!$B$12:$M$12</c:f>
              <c:numCache>
                <c:formatCode>#,##0</c:formatCode>
                <c:ptCount val="12"/>
                <c:pt idx="0">
                  <c:v>133</c:v>
                </c:pt>
                <c:pt idx="1">
                  <c:v>120</c:v>
                </c:pt>
                <c:pt idx="2">
                  <c:v>123</c:v>
                </c:pt>
                <c:pt idx="3">
                  <c:v>121</c:v>
                </c:pt>
                <c:pt idx="4">
                  <c:v>127</c:v>
                </c:pt>
                <c:pt idx="5">
                  <c:v>125</c:v>
                </c:pt>
                <c:pt idx="6">
                  <c:v>127</c:v>
                </c:pt>
                <c:pt idx="7">
                  <c:v>141</c:v>
                </c:pt>
                <c:pt idx="8">
                  <c:v>142</c:v>
                </c:pt>
                <c:pt idx="9">
                  <c:v>148</c:v>
                </c:pt>
                <c:pt idx="10">
                  <c:v>158</c:v>
                </c:pt>
                <c:pt idx="1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2C-4187-9DA8-C002C9063FC6}"/>
            </c:ext>
          </c:extLst>
        </c:ser>
        <c:ser>
          <c:idx val="4"/>
          <c:order val="4"/>
          <c:tx>
            <c:strRef>
              <c:f>'Circuit 18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18-19'!$B$13:$M$13</c:f>
              <c:numCache>
                <c:formatCode>General</c:formatCode>
                <c:ptCount val="12"/>
                <c:pt idx="0">
                  <c:v>42</c:v>
                </c:pt>
                <c:pt idx="1">
                  <c:v>47</c:v>
                </c:pt>
                <c:pt idx="2">
                  <c:v>40</c:v>
                </c:pt>
                <c:pt idx="3">
                  <c:v>45</c:v>
                </c:pt>
                <c:pt idx="4">
                  <c:v>48</c:v>
                </c:pt>
                <c:pt idx="5">
                  <c:v>53</c:v>
                </c:pt>
                <c:pt idx="6">
                  <c:v>56</c:v>
                </c:pt>
                <c:pt idx="7">
                  <c:v>68</c:v>
                </c:pt>
                <c:pt idx="8">
                  <c:v>79</c:v>
                </c:pt>
                <c:pt idx="9">
                  <c:v>85</c:v>
                </c:pt>
                <c:pt idx="10">
                  <c:v>90</c:v>
                </c:pt>
                <c:pt idx="1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2C-4187-9DA8-C002C9063FC6}"/>
            </c:ext>
          </c:extLst>
        </c:ser>
        <c:ser>
          <c:idx val="5"/>
          <c:order val="5"/>
          <c:tx>
            <c:strRef>
              <c:f>'Circuit 18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18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18-19'!$B$14:$M$14</c:f>
              <c:numCache>
                <c:formatCode>#,##0</c:formatCode>
                <c:ptCount val="12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27</c:v>
                </c:pt>
                <c:pt idx="5">
                  <c:v>27</c:v>
                </c:pt>
                <c:pt idx="6">
                  <c:v>25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2C-4187-9DA8-C002C9063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3312"/>
        <c:axId val="57681600"/>
      </c:lineChart>
      <c:dateAx>
        <c:axId val="5729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1600"/>
        <c:crosses val="autoZero"/>
        <c:auto val="1"/>
        <c:lblOffset val="100"/>
        <c:baseTimeUnit val="months"/>
      </c:dateAx>
      <c:valAx>
        <c:axId val="5768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2933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500705475399389"/>
          <c:y val="4.629538495188101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18-19'!$B$17:$M$17</c:f>
              <c:numCache>
                <c:formatCode>#,##0</c:formatCode>
                <c:ptCount val="12"/>
                <c:pt idx="0">
                  <c:v>19</c:v>
                </c:pt>
                <c:pt idx="1">
                  <c:v>7</c:v>
                </c:pt>
                <c:pt idx="2">
                  <c:v>18</c:v>
                </c:pt>
                <c:pt idx="3">
                  <c:v>1</c:v>
                </c:pt>
                <c:pt idx="4">
                  <c:v>7</c:v>
                </c:pt>
                <c:pt idx="5">
                  <c:v>16</c:v>
                </c:pt>
                <c:pt idx="6">
                  <c:v>6</c:v>
                </c:pt>
                <c:pt idx="7">
                  <c:v>11</c:v>
                </c:pt>
                <c:pt idx="8">
                  <c:v>6</c:v>
                </c:pt>
                <c:pt idx="9">
                  <c:v>6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D-4810-B1F8-0C80B4D66589}"/>
            </c:ext>
          </c:extLst>
        </c:ser>
        <c:ser>
          <c:idx val="1"/>
          <c:order val="1"/>
          <c:tx>
            <c:strRef>
              <c:f>'Circuit 18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18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18 Data FY 18-19'!$B$18:$M$18</c:f>
              <c:numCache>
                <c:formatCode>#,##0</c:formatCode>
                <c:ptCount val="12"/>
                <c:pt idx="0">
                  <c:v>19</c:v>
                </c:pt>
                <c:pt idx="1">
                  <c:v>12</c:v>
                </c:pt>
                <c:pt idx="2">
                  <c:v>15</c:v>
                </c:pt>
                <c:pt idx="3">
                  <c:v>1</c:v>
                </c:pt>
                <c:pt idx="4">
                  <c:v>3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D-4810-B1F8-0C80B4D6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71968"/>
        <c:axId val="57683904"/>
      </c:barChart>
      <c:dateAx>
        <c:axId val="5717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3904"/>
        <c:crosses val="autoZero"/>
        <c:auto val="1"/>
        <c:lblOffset val="100"/>
        <c:baseTimeUnit val="months"/>
      </c:dateAx>
      <c:valAx>
        <c:axId val="57683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17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18-19'!$B$2:$M$2</c:f>
              <c:numCache>
                <c:formatCode>#,##0</c:formatCode>
                <c:ptCount val="12"/>
                <c:pt idx="0">
                  <c:v>982</c:v>
                </c:pt>
                <c:pt idx="1">
                  <c:v>983</c:v>
                </c:pt>
                <c:pt idx="2">
                  <c:v>984</c:v>
                </c:pt>
                <c:pt idx="3">
                  <c:v>987</c:v>
                </c:pt>
                <c:pt idx="4">
                  <c:v>980</c:v>
                </c:pt>
                <c:pt idx="5">
                  <c:v>1005</c:v>
                </c:pt>
                <c:pt idx="6">
                  <c:v>1008</c:v>
                </c:pt>
                <c:pt idx="7">
                  <c:v>1019</c:v>
                </c:pt>
                <c:pt idx="8">
                  <c:v>1038</c:v>
                </c:pt>
                <c:pt idx="9">
                  <c:v>1051</c:v>
                </c:pt>
                <c:pt idx="10">
                  <c:v>1040</c:v>
                </c:pt>
                <c:pt idx="11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A-4162-93BB-BFBA33B0B34C}"/>
            </c:ext>
          </c:extLst>
        </c:ser>
        <c:ser>
          <c:idx val="1"/>
          <c:order val="1"/>
          <c:tx>
            <c:strRef>
              <c:f>'Circuit 19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18-19'!$B$3:$M$3</c:f>
              <c:numCache>
                <c:formatCode>#,##0</c:formatCode>
                <c:ptCount val="12"/>
                <c:pt idx="0">
                  <c:v>782</c:v>
                </c:pt>
                <c:pt idx="1">
                  <c:v>771</c:v>
                </c:pt>
                <c:pt idx="2">
                  <c:v>757</c:v>
                </c:pt>
                <c:pt idx="3">
                  <c:v>785</c:v>
                </c:pt>
                <c:pt idx="4">
                  <c:v>798</c:v>
                </c:pt>
                <c:pt idx="5">
                  <c:v>805</c:v>
                </c:pt>
                <c:pt idx="6">
                  <c:v>803</c:v>
                </c:pt>
                <c:pt idx="7">
                  <c:v>786</c:v>
                </c:pt>
                <c:pt idx="8">
                  <c:v>791</c:v>
                </c:pt>
                <c:pt idx="9">
                  <c:v>815</c:v>
                </c:pt>
                <c:pt idx="10">
                  <c:v>805</c:v>
                </c:pt>
                <c:pt idx="11">
                  <c:v>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A-4162-93BB-BFBA33B0B34C}"/>
            </c:ext>
          </c:extLst>
        </c:ser>
        <c:ser>
          <c:idx val="2"/>
          <c:order val="2"/>
          <c:tx>
            <c:strRef>
              <c:f>'Circuit 19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18-19'!$B$4:$M$4</c:f>
              <c:numCache>
                <c:formatCode>#,##0</c:formatCode>
                <c:ptCount val="12"/>
                <c:pt idx="0">
                  <c:v>619</c:v>
                </c:pt>
                <c:pt idx="1">
                  <c:v>625</c:v>
                </c:pt>
                <c:pt idx="2">
                  <c:v>633</c:v>
                </c:pt>
                <c:pt idx="3">
                  <c:v>659</c:v>
                </c:pt>
                <c:pt idx="4">
                  <c:v>695</c:v>
                </c:pt>
                <c:pt idx="5">
                  <c:v>707</c:v>
                </c:pt>
                <c:pt idx="6">
                  <c:v>698</c:v>
                </c:pt>
                <c:pt idx="7">
                  <c:v>657</c:v>
                </c:pt>
                <c:pt idx="8">
                  <c:v>692</c:v>
                </c:pt>
                <c:pt idx="9">
                  <c:v>699</c:v>
                </c:pt>
                <c:pt idx="10">
                  <c:v>697</c:v>
                </c:pt>
                <c:pt idx="11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A-4162-93BB-BFBA33B0B34C}"/>
            </c:ext>
          </c:extLst>
        </c:ser>
        <c:ser>
          <c:idx val="3"/>
          <c:order val="3"/>
          <c:tx>
            <c:strRef>
              <c:f>'Circuit 19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18-19'!$B$5:$M$5</c:f>
              <c:numCache>
                <c:formatCode>#,##0</c:formatCode>
                <c:ptCount val="12"/>
                <c:pt idx="0">
                  <c:v>160</c:v>
                </c:pt>
                <c:pt idx="1">
                  <c:v>140</c:v>
                </c:pt>
                <c:pt idx="2">
                  <c:v>118</c:v>
                </c:pt>
                <c:pt idx="3">
                  <c:v>120</c:v>
                </c:pt>
                <c:pt idx="4">
                  <c:v>103</c:v>
                </c:pt>
                <c:pt idx="5">
                  <c:v>98</c:v>
                </c:pt>
                <c:pt idx="6">
                  <c:v>101</c:v>
                </c:pt>
                <c:pt idx="7">
                  <c:v>114</c:v>
                </c:pt>
                <c:pt idx="8">
                  <c:v>99</c:v>
                </c:pt>
                <c:pt idx="9">
                  <c:v>112</c:v>
                </c:pt>
                <c:pt idx="10">
                  <c:v>101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A-4162-93BB-BFBA33B0B34C}"/>
            </c:ext>
          </c:extLst>
        </c:ser>
        <c:ser>
          <c:idx val="4"/>
          <c:order val="4"/>
          <c:tx>
            <c:strRef>
              <c:f>'Circuit 19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18-19'!$B$6:$M$6</c:f>
              <c:numCache>
                <c:formatCode>#,##0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15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A-4162-93BB-BFBA33B0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74016"/>
        <c:axId val="57686208"/>
      </c:lineChart>
      <c:dateAx>
        <c:axId val="5717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686208"/>
        <c:crosses val="autoZero"/>
        <c:auto val="1"/>
        <c:lblOffset val="100"/>
        <c:baseTimeUnit val="months"/>
      </c:dateAx>
      <c:valAx>
        <c:axId val="57686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7174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18-19'!$B$2:$M$2</c:f>
              <c:numCache>
                <c:formatCode>#,##0</c:formatCode>
                <c:ptCount val="12"/>
                <c:pt idx="0">
                  <c:v>15223</c:v>
                </c:pt>
                <c:pt idx="1">
                  <c:v>15220</c:v>
                </c:pt>
                <c:pt idx="2">
                  <c:v>15148</c:v>
                </c:pt>
                <c:pt idx="3">
                  <c:v>15004</c:v>
                </c:pt>
                <c:pt idx="4">
                  <c:v>14995</c:v>
                </c:pt>
                <c:pt idx="5">
                  <c:v>14991</c:v>
                </c:pt>
                <c:pt idx="6">
                  <c:v>14853</c:v>
                </c:pt>
                <c:pt idx="7">
                  <c:v>14752</c:v>
                </c:pt>
                <c:pt idx="8">
                  <c:v>14729</c:v>
                </c:pt>
                <c:pt idx="9">
                  <c:v>14506</c:v>
                </c:pt>
                <c:pt idx="10">
                  <c:v>14627</c:v>
                </c:pt>
                <c:pt idx="11">
                  <c:v>14661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2-4393-A890-4DFA916488FE}"/>
            </c:ext>
          </c:extLst>
        </c:ser>
        <c:ser>
          <c:idx val="1"/>
          <c:order val="1"/>
          <c:tx>
            <c:strRef>
              <c:f>'Central Region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18-19'!$B$3:$M$3</c:f>
              <c:numCache>
                <c:formatCode>#,##0</c:formatCode>
                <c:ptCount val="12"/>
                <c:pt idx="0">
                  <c:v>10903</c:v>
                </c:pt>
                <c:pt idx="1">
                  <c:v>10879</c:v>
                </c:pt>
                <c:pt idx="2">
                  <c:v>10549</c:v>
                </c:pt>
                <c:pt idx="3">
                  <c:v>10754</c:v>
                </c:pt>
                <c:pt idx="4">
                  <c:v>10801</c:v>
                </c:pt>
                <c:pt idx="5">
                  <c:v>10589</c:v>
                </c:pt>
                <c:pt idx="6">
                  <c:v>10492</c:v>
                </c:pt>
                <c:pt idx="7">
                  <c:v>10494</c:v>
                </c:pt>
                <c:pt idx="8">
                  <c:v>10506</c:v>
                </c:pt>
                <c:pt idx="9">
                  <c:v>10582</c:v>
                </c:pt>
                <c:pt idx="10">
                  <c:v>10572</c:v>
                </c:pt>
                <c:pt idx="11">
                  <c:v>10635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2-4393-A890-4DFA916488FE}"/>
            </c:ext>
          </c:extLst>
        </c:ser>
        <c:ser>
          <c:idx val="2"/>
          <c:order val="2"/>
          <c:tx>
            <c:strRef>
              <c:f>'Central Region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18-19'!$B$4:$M$4</c:f>
              <c:numCache>
                <c:formatCode>#,##0</c:formatCode>
                <c:ptCount val="12"/>
                <c:pt idx="0">
                  <c:v>7755</c:v>
                </c:pt>
                <c:pt idx="1">
                  <c:v>7914</c:v>
                </c:pt>
                <c:pt idx="2">
                  <c:v>7686</c:v>
                </c:pt>
                <c:pt idx="3">
                  <c:v>7693</c:v>
                </c:pt>
                <c:pt idx="4">
                  <c:v>7816</c:v>
                </c:pt>
                <c:pt idx="5">
                  <c:v>7733</c:v>
                </c:pt>
                <c:pt idx="6">
                  <c:v>7695</c:v>
                </c:pt>
                <c:pt idx="7">
                  <c:v>7639</c:v>
                </c:pt>
                <c:pt idx="8">
                  <c:v>7579</c:v>
                </c:pt>
                <c:pt idx="9">
                  <c:v>7583</c:v>
                </c:pt>
                <c:pt idx="10">
                  <c:v>7545</c:v>
                </c:pt>
                <c:pt idx="11">
                  <c:v>7584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2-4393-A890-4DFA916488FE}"/>
            </c:ext>
          </c:extLst>
        </c:ser>
        <c:ser>
          <c:idx val="3"/>
          <c:order val="3"/>
          <c:tx>
            <c:strRef>
              <c:f>'Central Region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18-19'!$B$5:$M$5</c:f>
              <c:numCache>
                <c:formatCode>#,##0</c:formatCode>
                <c:ptCount val="12"/>
                <c:pt idx="0">
                  <c:v>3082</c:v>
                </c:pt>
                <c:pt idx="1">
                  <c:v>2905</c:v>
                </c:pt>
                <c:pt idx="2">
                  <c:v>2784</c:v>
                </c:pt>
                <c:pt idx="3">
                  <c:v>2985</c:v>
                </c:pt>
                <c:pt idx="4">
                  <c:v>2890</c:v>
                </c:pt>
                <c:pt idx="5">
                  <c:v>2742</c:v>
                </c:pt>
                <c:pt idx="6">
                  <c:v>2747</c:v>
                </c:pt>
                <c:pt idx="7">
                  <c:v>2796</c:v>
                </c:pt>
                <c:pt idx="8">
                  <c:v>2847</c:v>
                </c:pt>
                <c:pt idx="9">
                  <c:v>2937</c:v>
                </c:pt>
                <c:pt idx="10">
                  <c:v>2979</c:v>
                </c:pt>
                <c:pt idx="11">
                  <c:v>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2-4393-A890-4DFA916488FE}"/>
            </c:ext>
          </c:extLst>
        </c:ser>
        <c:ser>
          <c:idx val="4"/>
          <c:order val="4"/>
          <c:tx>
            <c:strRef>
              <c:f>'Central Region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18-19'!$B$6:$M$6</c:f>
              <c:numCache>
                <c:formatCode>#,##0</c:formatCode>
                <c:ptCount val="12"/>
                <c:pt idx="0">
                  <c:v>66</c:v>
                </c:pt>
                <c:pt idx="1">
                  <c:v>60</c:v>
                </c:pt>
                <c:pt idx="2">
                  <c:v>79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50</c:v>
                </c:pt>
                <c:pt idx="7">
                  <c:v>59</c:v>
                </c:pt>
                <c:pt idx="8">
                  <c:v>80</c:v>
                </c:pt>
                <c:pt idx="9">
                  <c:v>62</c:v>
                </c:pt>
                <c:pt idx="10">
                  <c:v>48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2-4393-A890-4DFA91648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7056"/>
        <c:axId val="138561792"/>
      </c:lineChart>
      <c:dateAx>
        <c:axId val="13847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1792"/>
        <c:crosses val="autoZero"/>
        <c:auto val="1"/>
        <c:lblOffset val="100"/>
        <c:baseTimeUnit val="months"/>
      </c:dateAx>
      <c:valAx>
        <c:axId val="138561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477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168307718760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18-19'!$B$9:$M$9</c:f>
              <c:numCache>
                <c:formatCode>#,##0</c:formatCode>
                <c:ptCount val="12"/>
                <c:pt idx="0">
                  <c:v>390</c:v>
                </c:pt>
                <c:pt idx="1">
                  <c:v>399</c:v>
                </c:pt>
                <c:pt idx="2">
                  <c:v>392</c:v>
                </c:pt>
                <c:pt idx="3">
                  <c:v>384</c:v>
                </c:pt>
                <c:pt idx="4">
                  <c:v>393</c:v>
                </c:pt>
                <c:pt idx="5">
                  <c:v>384</c:v>
                </c:pt>
                <c:pt idx="6">
                  <c:v>382</c:v>
                </c:pt>
                <c:pt idx="7">
                  <c:v>383</c:v>
                </c:pt>
                <c:pt idx="8">
                  <c:v>392</c:v>
                </c:pt>
                <c:pt idx="9">
                  <c:v>387</c:v>
                </c:pt>
                <c:pt idx="10">
                  <c:v>389</c:v>
                </c:pt>
                <c:pt idx="11">
                  <c:v>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D-4F32-A619-3588E02B94BB}"/>
            </c:ext>
          </c:extLst>
        </c:ser>
        <c:ser>
          <c:idx val="1"/>
          <c:order val="1"/>
          <c:tx>
            <c:strRef>
              <c:f>'Circuit 19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18-19'!$B$10:$M$10</c:f>
              <c:numCache>
                <c:formatCode>#,##0</c:formatCode>
                <c:ptCount val="12"/>
                <c:pt idx="0">
                  <c:v>367</c:v>
                </c:pt>
                <c:pt idx="1">
                  <c:v>376</c:v>
                </c:pt>
                <c:pt idx="2">
                  <c:v>368</c:v>
                </c:pt>
                <c:pt idx="3">
                  <c:v>360</c:v>
                </c:pt>
                <c:pt idx="4">
                  <c:v>369</c:v>
                </c:pt>
                <c:pt idx="5">
                  <c:v>362</c:v>
                </c:pt>
                <c:pt idx="6">
                  <c:v>363</c:v>
                </c:pt>
                <c:pt idx="7">
                  <c:v>366</c:v>
                </c:pt>
                <c:pt idx="8">
                  <c:v>376</c:v>
                </c:pt>
                <c:pt idx="9">
                  <c:v>371</c:v>
                </c:pt>
                <c:pt idx="10">
                  <c:v>347</c:v>
                </c:pt>
                <c:pt idx="11">
                  <c:v>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D-4F32-A619-3588E02B94BB}"/>
            </c:ext>
          </c:extLst>
        </c:ser>
        <c:ser>
          <c:idx val="2"/>
          <c:order val="2"/>
          <c:tx>
            <c:strRef>
              <c:f>'Circuit 19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18-19'!$B$11:$M$11</c:f>
              <c:numCache>
                <c:formatCode>#,##0</c:formatCode>
                <c:ptCount val="12"/>
                <c:pt idx="0">
                  <c:v>272</c:v>
                </c:pt>
                <c:pt idx="1">
                  <c:v>278</c:v>
                </c:pt>
                <c:pt idx="2">
                  <c:v>285</c:v>
                </c:pt>
                <c:pt idx="3">
                  <c:v>284</c:v>
                </c:pt>
                <c:pt idx="4">
                  <c:v>280</c:v>
                </c:pt>
                <c:pt idx="5">
                  <c:v>284</c:v>
                </c:pt>
                <c:pt idx="6">
                  <c:v>291</c:v>
                </c:pt>
                <c:pt idx="7">
                  <c:v>281</c:v>
                </c:pt>
                <c:pt idx="8">
                  <c:v>286</c:v>
                </c:pt>
                <c:pt idx="9">
                  <c:v>289</c:v>
                </c:pt>
                <c:pt idx="10">
                  <c:v>287</c:v>
                </c:pt>
                <c:pt idx="11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AD-4F32-A619-3588E02B94BB}"/>
            </c:ext>
          </c:extLst>
        </c:ser>
        <c:ser>
          <c:idx val="3"/>
          <c:order val="3"/>
          <c:tx>
            <c:strRef>
              <c:f>'Circuit 19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18-19'!$B$12:$M$12</c:f>
              <c:numCache>
                <c:formatCode>#,##0</c:formatCode>
                <c:ptCount val="12"/>
                <c:pt idx="0">
                  <c:v>95</c:v>
                </c:pt>
                <c:pt idx="1">
                  <c:v>98</c:v>
                </c:pt>
                <c:pt idx="2">
                  <c:v>83</c:v>
                </c:pt>
                <c:pt idx="3">
                  <c:v>76</c:v>
                </c:pt>
                <c:pt idx="4">
                  <c:v>89</c:v>
                </c:pt>
                <c:pt idx="5">
                  <c:v>78</c:v>
                </c:pt>
                <c:pt idx="6">
                  <c:v>72</c:v>
                </c:pt>
                <c:pt idx="7">
                  <c:v>85</c:v>
                </c:pt>
                <c:pt idx="8">
                  <c:v>90</c:v>
                </c:pt>
                <c:pt idx="9">
                  <c:v>82</c:v>
                </c:pt>
                <c:pt idx="10">
                  <c:v>60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AD-4F32-A619-3588E02B94BB}"/>
            </c:ext>
          </c:extLst>
        </c:ser>
        <c:ser>
          <c:idx val="4"/>
          <c:order val="4"/>
          <c:tx>
            <c:strRef>
              <c:f>'Circuit 19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18-19'!$B$13:$M$13</c:f>
              <c:numCache>
                <c:formatCode>General</c:formatCode>
                <c:ptCount val="12"/>
                <c:pt idx="0">
                  <c:v>22</c:v>
                </c:pt>
                <c:pt idx="1">
                  <c:v>19</c:v>
                </c:pt>
                <c:pt idx="2">
                  <c:v>22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26</c:v>
                </c:pt>
                <c:pt idx="10">
                  <c:v>21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AD-4F32-A619-3588E02B94BB}"/>
            </c:ext>
          </c:extLst>
        </c:ser>
        <c:ser>
          <c:idx val="5"/>
          <c:order val="5"/>
          <c:tx>
            <c:strRef>
              <c:f>'Circuit 19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19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18-19'!$B$14:$M$14</c:f>
              <c:numCache>
                <c:formatCode>#,##0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AD-4F32-A619-3588E02B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07936"/>
        <c:axId val="54321728"/>
      </c:lineChart>
      <c:dateAx>
        <c:axId val="44007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1728"/>
        <c:crosses val="autoZero"/>
        <c:auto val="1"/>
        <c:lblOffset val="100"/>
        <c:baseTimeUnit val="months"/>
      </c:dateAx>
      <c:valAx>
        <c:axId val="54321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400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38643097719721453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18-19'!$B$17:$M$17</c:f>
              <c:numCache>
                <c:formatCode>#,##0</c:formatCode>
                <c:ptCount val="12"/>
                <c:pt idx="0">
                  <c:v>0</c:v>
                </c:pt>
                <c:pt idx="1">
                  <c:v>19</c:v>
                </c:pt>
                <c:pt idx="2">
                  <c:v>7</c:v>
                </c:pt>
                <c:pt idx="3">
                  <c:v>0</c:v>
                </c:pt>
                <c:pt idx="4">
                  <c:v>16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14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1F9-8A26-2C73E38FF3D5}"/>
            </c:ext>
          </c:extLst>
        </c:ser>
        <c:ser>
          <c:idx val="1"/>
          <c:order val="1"/>
          <c:tx>
            <c:strRef>
              <c:f>'Circuit 19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19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19 Data FY 18-19'!$B$18:$M$18</c:f>
              <c:numCache>
                <c:formatCode>#,##0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1F9-8A26-2C73E38FF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08448"/>
        <c:axId val="54324032"/>
      </c:barChart>
      <c:dateAx>
        <c:axId val="4400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4032"/>
        <c:crosses val="autoZero"/>
        <c:auto val="1"/>
        <c:lblOffset val="100"/>
        <c:baseTimeUnit val="months"/>
      </c:dateAx>
      <c:valAx>
        <c:axId val="5432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0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18-19'!$A$2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18-19'!$B$2:$M$2</c:f>
              <c:numCache>
                <c:formatCode>#,##0</c:formatCode>
                <c:ptCount val="12"/>
                <c:pt idx="0">
                  <c:v>2190</c:v>
                </c:pt>
                <c:pt idx="1">
                  <c:v>2218</c:v>
                </c:pt>
                <c:pt idx="2">
                  <c:v>2177</c:v>
                </c:pt>
                <c:pt idx="3">
                  <c:v>2163</c:v>
                </c:pt>
                <c:pt idx="4">
                  <c:v>2185</c:v>
                </c:pt>
                <c:pt idx="5">
                  <c:v>2180</c:v>
                </c:pt>
                <c:pt idx="6">
                  <c:v>2137</c:v>
                </c:pt>
                <c:pt idx="7">
                  <c:v>2150</c:v>
                </c:pt>
                <c:pt idx="8">
                  <c:v>2132</c:v>
                </c:pt>
                <c:pt idx="9">
                  <c:v>2132</c:v>
                </c:pt>
                <c:pt idx="10">
                  <c:v>2148</c:v>
                </c:pt>
                <c:pt idx="11">
                  <c:v>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B-4C44-BDAE-D1178305F014}"/>
            </c:ext>
          </c:extLst>
        </c:ser>
        <c:ser>
          <c:idx val="1"/>
          <c:order val="1"/>
          <c:tx>
            <c:strRef>
              <c:f>'Circuit 20 Data FY 18-19'!$A$3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18-19'!$B$3:$M$3</c:f>
              <c:numCache>
                <c:formatCode>#,##0</c:formatCode>
                <c:ptCount val="12"/>
                <c:pt idx="0">
                  <c:v>1154</c:v>
                </c:pt>
                <c:pt idx="1">
                  <c:v>1209</c:v>
                </c:pt>
                <c:pt idx="2">
                  <c:v>1208</c:v>
                </c:pt>
                <c:pt idx="3">
                  <c:v>1221</c:v>
                </c:pt>
                <c:pt idx="4">
                  <c:v>1260</c:v>
                </c:pt>
                <c:pt idx="5">
                  <c:v>1276</c:v>
                </c:pt>
                <c:pt idx="6">
                  <c:v>1298</c:v>
                </c:pt>
                <c:pt idx="7">
                  <c:v>1332</c:v>
                </c:pt>
                <c:pt idx="8">
                  <c:v>1315</c:v>
                </c:pt>
                <c:pt idx="9">
                  <c:v>1320</c:v>
                </c:pt>
                <c:pt idx="10">
                  <c:v>1327</c:v>
                </c:pt>
                <c:pt idx="11">
                  <c:v>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CB-4C44-BDAE-D1178305F014}"/>
            </c:ext>
          </c:extLst>
        </c:ser>
        <c:ser>
          <c:idx val="2"/>
          <c:order val="2"/>
          <c:tx>
            <c:strRef>
              <c:f>'Circuit 20 Data FY 18-19'!$A$4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18-19'!$B$4:$M$4</c:f>
              <c:numCache>
                <c:formatCode>#,##0</c:formatCode>
                <c:ptCount val="12"/>
                <c:pt idx="0">
                  <c:v>968</c:v>
                </c:pt>
                <c:pt idx="1">
                  <c:v>1014</c:v>
                </c:pt>
                <c:pt idx="2">
                  <c:v>997</c:v>
                </c:pt>
                <c:pt idx="3">
                  <c:v>1011</c:v>
                </c:pt>
                <c:pt idx="4">
                  <c:v>1031</c:v>
                </c:pt>
                <c:pt idx="5">
                  <c:v>1053</c:v>
                </c:pt>
                <c:pt idx="6">
                  <c:v>1069</c:v>
                </c:pt>
                <c:pt idx="7">
                  <c:v>1078</c:v>
                </c:pt>
                <c:pt idx="8">
                  <c:v>1049</c:v>
                </c:pt>
                <c:pt idx="9">
                  <c:v>1044</c:v>
                </c:pt>
                <c:pt idx="10">
                  <c:v>1080</c:v>
                </c:pt>
                <c:pt idx="11">
                  <c:v>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B-4C44-BDAE-D1178305F014}"/>
            </c:ext>
          </c:extLst>
        </c:ser>
        <c:ser>
          <c:idx val="3"/>
          <c:order val="3"/>
          <c:tx>
            <c:strRef>
              <c:f>'Circuit 20 Data FY 18-19'!$A$5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18-19'!$B$5:$M$5</c:f>
              <c:numCache>
                <c:formatCode>#,##0</c:formatCode>
                <c:ptCount val="12"/>
                <c:pt idx="0">
                  <c:v>166</c:v>
                </c:pt>
                <c:pt idx="1">
                  <c:v>178</c:v>
                </c:pt>
                <c:pt idx="2">
                  <c:v>199</c:v>
                </c:pt>
                <c:pt idx="3">
                  <c:v>194</c:v>
                </c:pt>
                <c:pt idx="4">
                  <c:v>209</c:v>
                </c:pt>
                <c:pt idx="5">
                  <c:v>204</c:v>
                </c:pt>
                <c:pt idx="6">
                  <c:v>217</c:v>
                </c:pt>
                <c:pt idx="7">
                  <c:v>230</c:v>
                </c:pt>
                <c:pt idx="8">
                  <c:v>252</c:v>
                </c:pt>
                <c:pt idx="9">
                  <c:v>265</c:v>
                </c:pt>
                <c:pt idx="10">
                  <c:v>242</c:v>
                </c:pt>
                <c:pt idx="11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CB-4C44-BDAE-D1178305F014}"/>
            </c:ext>
          </c:extLst>
        </c:ser>
        <c:ser>
          <c:idx val="4"/>
          <c:order val="4"/>
          <c:tx>
            <c:strRef>
              <c:f>'Circuit 20 Data FY 18-19'!$A$6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18-19'!$B$1:$M$1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18-19'!$B$6:$M$6</c:f>
              <c:numCache>
                <c:formatCode>#,##0</c:formatCode>
                <c:ptCount val="12"/>
                <c:pt idx="0">
                  <c:v>20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19</c:v>
                </c:pt>
                <c:pt idx="6">
                  <c:v>12</c:v>
                </c:pt>
                <c:pt idx="7">
                  <c:v>24</c:v>
                </c:pt>
                <c:pt idx="8">
                  <c:v>14</c:v>
                </c:pt>
                <c:pt idx="9">
                  <c:v>11</c:v>
                </c:pt>
                <c:pt idx="10">
                  <c:v>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CB-4C44-BDAE-D1178305F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66656"/>
        <c:axId val="54326336"/>
      </c:lineChart>
      <c:dateAx>
        <c:axId val="56966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6336"/>
        <c:crosses val="autoZero"/>
        <c:auto val="1"/>
        <c:lblOffset val="100"/>
        <c:baseTimeUnit val="months"/>
      </c:dateAx>
      <c:valAx>
        <c:axId val="54326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6966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18-19'!$B$9:$M$9</c:f>
              <c:numCache>
                <c:formatCode>#,##0</c:formatCode>
                <c:ptCount val="12"/>
                <c:pt idx="0">
                  <c:v>535</c:v>
                </c:pt>
                <c:pt idx="1">
                  <c:v>531</c:v>
                </c:pt>
                <c:pt idx="2">
                  <c:v>548</c:v>
                </c:pt>
                <c:pt idx="3">
                  <c:v>541</c:v>
                </c:pt>
                <c:pt idx="4">
                  <c:v>536</c:v>
                </c:pt>
                <c:pt idx="5">
                  <c:v>549</c:v>
                </c:pt>
                <c:pt idx="6">
                  <c:v>544</c:v>
                </c:pt>
                <c:pt idx="7">
                  <c:v>530</c:v>
                </c:pt>
                <c:pt idx="8">
                  <c:v>535</c:v>
                </c:pt>
                <c:pt idx="9">
                  <c:v>547</c:v>
                </c:pt>
                <c:pt idx="10">
                  <c:v>537</c:v>
                </c:pt>
                <c:pt idx="11">
                  <c:v>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1-4DDA-A33C-BE353B86CDC8}"/>
            </c:ext>
          </c:extLst>
        </c:ser>
        <c:ser>
          <c:idx val="1"/>
          <c:order val="1"/>
          <c:tx>
            <c:strRef>
              <c:f>'Circuit 20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18-19'!$B$10:$M$10</c:f>
              <c:numCache>
                <c:formatCode>#,##0</c:formatCode>
                <c:ptCount val="12"/>
                <c:pt idx="0">
                  <c:v>507</c:v>
                </c:pt>
                <c:pt idx="1">
                  <c:v>507</c:v>
                </c:pt>
                <c:pt idx="2">
                  <c:v>525</c:v>
                </c:pt>
                <c:pt idx="3">
                  <c:v>516</c:v>
                </c:pt>
                <c:pt idx="4">
                  <c:v>510</c:v>
                </c:pt>
                <c:pt idx="5">
                  <c:v>523</c:v>
                </c:pt>
                <c:pt idx="6">
                  <c:v>518</c:v>
                </c:pt>
                <c:pt idx="7">
                  <c:v>504</c:v>
                </c:pt>
                <c:pt idx="8">
                  <c:v>509</c:v>
                </c:pt>
                <c:pt idx="9">
                  <c:v>520</c:v>
                </c:pt>
                <c:pt idx="10">
                  <c:v>495</c:v>
                </c:pt>
                <c:pt idx="11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1-4DDA-A33C-BE353B86CDC8}"/>
            </c:ext>
          </c:extLst>
        </c:ser>
        <c:ser>
          <c:idx val="2"/>
          <c:order val="2"/>
          <c:tx>
            <c:strRef>
              <c:f>'Circuit 20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18-19'!$B$11:$M$11</c:f>
              <c:numCache>
                <c:formatCode>#,##0</c:formatCode>
                <c:ptCount val="12"/>
                <c:pt idx="0">
                  <c:v>417</c:v>
                </c:pt>
                <c:pt idx="1">
                  <c:v>438</c:v>
                </c:pt>
                <c:pt idx="2">
                  <c:v>436</c:v>
                </c:pt>
                <c:pt idx="3">
                  <c:v>439</c:v>
                </c:pt>
                <c:pt idx="4">
                  <c:v>436</c:v>
                </c:pt>
                <c:pt idx="5">
                  <c:v>439</c:v>
                </c:pt>
                <c:pt idx="6">
                  <c:v>444</c:v>
                </c:pt>
                <c:pt idx="7">
                  <c:v>442</c:v>
                </c:pt>
                <c:pt idx="8">
                  <c:v>444</c:v>
                </c:pt>
                <c:pt idx="9">
                  <c:v>434</c:v>
                </c:pt>
                <c:pt idx="10">
                  <c:v>431</c:v>
                </c:pt>
                <c:pt idx="11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1-4DDA-A33C-BE353B86CDC8}"/>
            </c:ext>
          </c:extLst>
        </c:ser>
        <c:ser>
          <c:idx val="3"/>
          <c:order val="3"/>
          <c:tx>
            <c:strRef>
              <c:f>'Circuit 20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18-19'!$B$12:$M$12</c:f>
              <c:numCache>
                <c:formatCode>#,##0</c:formatCode>
                <c:ptCount val="12"/>
                <c:pt idx="0">
                  <c:v>90</c:v>
                </c:pt>
                <c:pt idx="1">
                  <c:v>69</c:v>
                </c:pt>
                <c:pt idx="2">
                  <c:v>89</c:v>
                </c:pt>
                <c:pt idx="3">
                  <c:v>77</c:v>
                </c:pt>
                <c:pt idx="4">
                  <c:v>74</c:v>
                </c:pt>
                <c:pt idx="5">
                  <c:v>84</c:v>
                </c:pt>
                <c:pt idx="6">
                  <c:v>74</c:v>
                </c:pt>
                <c:pt idx="7">
                  <c:v>62</c:v>
                </c:pt>
                <c:pt idx="8">
                  <c:v>65</c:v>
                </c:pt>
                <c:pt idx="9">
                  <c:v>86</c:v>
                </c:pt>
                <c:pt idx="10">
                  <c:v>64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1-4DDA-A33C-BE353B86CDC8}"/>
            </c:ext>
          </c:extLst>
        </c:ser>
        <c:ser>
          <c:idx val="4"/>
          <c:order val="4"/>
          <c:tx>
            <c:strRef>
              <c:f>'Circuit 20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18-19'!$B$13:$M$13</c:f>
              <c:numCache>
                <c:formatCode>General</c:formatCode>
                <c:ptCount val="12"/>
                <c:pt idx="0">
                  <c:v>26</c:v>
                </c:pt>
                <c:pt idx="1">
                  <c:v>24</c:v>
                </c:pt>
                <c:pt idx="2">
                  <c:v>26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18</c:v>
                </c:pt>
                <c:pt idx="8">
                  <c:v>21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E1-4DDA-A33C-BE353B86CDC8}"/>
            </c:ext>
          </c:extLst>
        </c:ser>
        <c:ser>
          <c:idx val="5"/>
          <c:order val="5"/>
          <c:tx>
            <c:strRef>
              <c:f>'Circuit 20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'Circuit 20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18-19'!$B$14:$M$14</c:f>
              <c:numCache>
                <c:formatCode>#,##0</c:formatCode>
                <c:ptCount val="12"/>
                <c:pt idx="0">
                  <c:v>28</c:v>
                </c:pt>
                <c:pt idx="1">
                  <c:v>24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E1-4DDA-A33C-BE353B86C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8480"/>
        <c:axId val="54328640"/>
      </c:lineChart>
      <c:dateAx>
        <c:axId val="58708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328640"/>
        <c:crosses val="autoZero"/>
        <c:auto val="1"/>
        <c:lblOffset val="100"/>
        <c:baseTimeUnit val="months"/>
      </c:dateAx>
      <c:valAx>
        <c:axId val="54328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8708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2719999595427"/>
          <c:y val="2.74442257217847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18-19'!$B$17:$M$17</c:f>
              <c:numCache>
                <c:formatCode>#,##0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29</c:v>
                </c:pt>
                <c:pt idx="3">
                  <c:v>3</c:v>
                </c:pt>
                <c:pt idx="4">
                  <c:v>7</c:v>
                </c:pt>
                <c:pt idx="5">
                  <c:v>21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18</c:v>
                </c:pt>
                <c:pt idx="10">
                  <c:v>0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1A9-AA18-D9F1745F2514}"/>
            </c:ext>
          </c:extLst>
        </c:ser>
        <c:ser>
          <c:idx val="1"/>
          <c:order val="1"/>
          <c:tx>
            <c:strRef>
              <c:f>'Circuit 20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'Circuit 20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'Circuit 20 Data FY 18-19'!$B$18:$M$18</c:f>
              <c:numCache>
                <c:formatCode>#,##0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7</c:v>
                </c:pt>
                <c:pt idx="5">
                  <c:v>16</c:v>
                </c:pt>
                <c:pt idx="6">
                  <c:v>14</c:v>
                </c:pt>
                <c:pt idx="7">
                  <c:v>9</c:v>
                </c:pt>
                <c:pt idx="8">
                  <c:v>6</c:v>
                </c:pt>
                <c:pt idx="9">
                  <c:v>11</c:v>
                </c:pt>
                <c:pt idx="10">
                  <c:v>9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1-41A9-AA18-D9F1745F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09504"/>
        <c:axId val="57558720"/>
      </c:barChart>
      <c:dateAx>
        <c:axId val="58709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7558720"/>
        <c:crosses val="autoZero"/>
        <c:auto val="1"/>
        <c:lblOffset val="100"/>
        <c:baseTimeUnit val="months"/>
      </c:dateAx>
      <c:valAx>
        <c:axId val="57558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70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18-19'!$A$9</c:f>
              <c:strCache>
                <c:ptCount val="1"/>
                <c:pt idx="0">
                  <c:v>Total Volunteers (Incl. GAL Alumni)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18-19'!$B$9:$M$9</c:f>
              <c:numCache>
                <c:formatCode>#,##0</c:formatCode>
                <c:ptCount val="12"/>
                <c:pt idx="0">
                  <c:v>4605</c:v>
                </c:pt>
                <c:pt idx="1">
                  <c:v>4654</c:v>
                </c:pt>
                <c:pt idx="2">
                  <c:v>4665</c:v>
                </c:pt>
                <c:pt idx="3">
                  <c:v>4626</c:v>
                </c:pt>
                <c:pt idx="4">
                  <c:v>4791</c:v>
                </c:pt>
                <c:pt idx="5">
                  <c:v>4663</c:v>
                </c:pt>
                <c:pt idx="6">
                  <c:v>4643</c:v>
                </c:pt>
                <c:pt idx="7">
                  <c:v>4650</c:v>
                </c:pt>
                <c:pt idx="8">
                  <c:v>4676</c:v>
                </c:pt>
                <c:pt idx="9">
                  <c:v>4715</c:v>
                </c:pt>
                <c:pt idx="10">
                  <c:v>4705</c:v>
                </c:pt>
                <c:pt idx="11">
                  <c:v>6980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0-4FCD-96FE-F5858FCC4269}"/>
            </c:ext>
          </c:extLst>
        </c:ser>
        <c:ser>
          <c:idx val="1"/>
          <c:order val="1"/>
          <c:tx>
            <c:strRef>
              <c:f>'Central Region Data FY 18-19'!$A$10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18-19'!$B$10:$M$10</c:f>
              <c:numCache>
                <c:formatCode>#,##0</c:formatCode>
                <c:ptCount val="12"/>
                <c:pt idx="0">
                  <c:v>4279</c:v>
                </c:pt>
                <c:pt idx="1">
                  <c:v>4332</c:v>
                </c:pt>
                <c:pt idx="2">
                  <c:v>4345</c:v>
                </c:pt>
                <c:pt idx="3">
                  <c:v>4312</c:v>
                </c:pt>
                <c:pt idx="4">
                  <c:v>4472</c:v>
                </c:pt>
                <c:pt idx="5">
                  <c:v>4348</c:v>
                </c:pt>
                <c:pt idx="6">
                  <c:v>4333</c:v>
                </c:pt>
                <c:pt idx="7">
                  <c:v>4351</c:v>
                </c:pt>
                <c:pt idx="8">
                  <c:v>4375</c:v>
                </c:pt>
                <c:pt idx="9">
                  <c:v>4412</c:v>
                </c:pt>
                <c:pt idx="10">
                  <c:v>4380</c:v>
                </c:pt>
                <c:pt idx="11">
                  <c:v>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0-4FCD-96FE-F5858FCC4269}"/>
            </c:ext>
          </c:extLst>
        </c:ser>
        <c:ser>
          <c:idx val="2"/>
          <c:order val="2"/>
          <c:tx>
            <c:strRef>
              <c:f>'Central Region Data FY 18-19'!$A$11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18-19'!$B$11:$M$11</c:f>
              <c:numCache>
                <c:formatCode>#,##0</c:formatCode>
                <c:ptCount val="12"/>
                <c:pt idx="0">
                  <c:v>3381</c:v>
                </c:pt>
                <c:pt idx="1">
                  <c:v>3413</c:v>
                </c:pt>
                <c:pt idx="2">
                  <c:v>3393</c:v>
                </c:pt>
                <c:pt idx="3">
                  <c:v>3389</c:v>
                </c:pt>
                <c:pt idx="4">
                  <c:v>3561</c:v>
                </c:pt>
                <c:pt idx="5">
                  <c:v>3408</c:v>
                </c:pt>
                <c:pt idx="6">
                  <c:v>3436</c:v>
                </c:pt>
                <c:pt idx="7">
                  <c:v>3421</c:v>
                </c:pt>
                <c:pt idx="8">
                  <c:v>3409</c:v>
                </c:pt>
                <c:pt idx="9">
                  <c:v>3389</c:v>
                </c:pt>
                <c:pt idx="10">
                  <c:v>3394</c:v>
                </c:pt>
                <c:pt idx="11">
                  <c:v>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90-4FCD-96FE-F5858FCC4269}"/>
            </c:ext>
          </c:extLst>
        </c:ser>
        <c:ser>
          <c:idx val="3"/>
          <c:order val="3"/>
          <c:tx>
            <c:strRef>
              <c:f>'Central Region Data FY 18-19'!$A$12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18-19'!$B$12:$M$12</c:f>
              <c:numCache>
                <c:formatCode>#,##0</c:formatCode>
                <c:ptCount val="12"/>
                <c:pt idx="0">
                  <c:v>898</c:v>
                </c:pt>
                <c:pt idx="1">
                  <c:v>919</c:v>
                </c:pt>
                <c:pt idx="2">
                  <c:v>952</c:v>
                </c:pt>
                <c:pt idx="3">
                  <c:v>923</c:v>
                </c:pt>
                <c:pt idx="4">
                  <c:v>911</c:v>
                </c:pt>
                <c:pt idx="5">
                  <c:v>940</c:v>
                </c:pt>
                <c:pt idx="6">
                  <c:v>897</c:v>
                </c:pt>
                <c:pt idx="7">
                  <c:v>930</c:v>
                </c:pt>
                <c:pt idx="8">
                  <c:v>966</c:v>
                </c:pt>
                <c:pt idx="9">
                  <c:v>1023</c:v>
                </c:pt>
                <c:pt idx="10">
                  <c:v>986</c:v>
                </c:pt>
                <c:pt idx="11">
                  <c:v>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90-4FCD-96FE-F5858FCC4269}"/>
            </c:ext>
          </c:extLst>
        </c:ser>
        <c:ser>
          <c:idx val="4"/>
          <c:order val="4"/>
          <c:tx>
            <c:strRef>
              <c:f>'Central Region Data FY 18-19'!$A$13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18-19'!$B$13:$M$13</c:f>
              <c:numCache>
                <c:formatCode>#,##0</c:formatCode>
                <c:ptCount val="12"/>
                <c:pt idx="0">
                  <c:v>355</c:v>
                </c:pt>
                <c:pt idx="1">
                  <c:v>362</c:v>
                </c:pt>
                <c:pt idx="2">
                  <c:v>365</c:v>
                </c:pt>
                <c:pt idx="3">
                  <c:v>382</c:v>
                </c:pt>
                <c:pt idx="4">
                  <c:v>380</c:v>
                </c:pt>
                <c:pt idx="5">
                  <c:v>383</c:v>
                </c:pt>
                <c:pt idx="6">
                  <c:v>384</c:v>
                </c:pt>
                <c:pt idx="7">
                  <c:v>400</c:v>
                </c:pt>
                <c:pt idx="8">
                  <c:v>412</c:v>
                </c:pt>
                <c:pt idx="9">
                  <c:v>420</c:v>
                </c:pt>
                <c:pt idx="10">
                  <c:v>426</c:v>
                </c:pt>
                <c:pt idx="11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90-4FCD-96FE-F5858FCC4269}"/>
            </c:ext>
          </c:extLst>
        </c:ser>
        <c:ser>
          <c:idx val="5"/>
          <c:order val="5"/>
          <c:tx>
            <c:strRef>
              <c:f>'Central Region Data FY 18-19'!$A$14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'Central Region Data FY 18-19'!$B$8:$M$8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18-19'!$B$14:$M$14</c:f>
              <c:numCache>
                <c:formatCode>#,##0</c:formatCode>
                <c:ptCount val="12"/>
                <c:pt idx="0">
                  <c:v>326</c:v>
                </c:pt>
                <c:pt idx="1">
                  <c:v>322</c:v>
                </c:pt>
                <c:pt idx="2">
                  <c:v>320</c:v>
                </c:pt>
                <c:pt idx="3">
                  <c:v>314</c:v>
                </c:pt>
                <c:pt idx="4">
                  <c:v>319</c:v>
                </c:pt>
                <c:pt idx="5">
                  <c:v>315</c:v>
                </c:pt>
                <c:pt idx="6">
                  <c:v>310</c:v>
                </c:pt>
                <c:pt idx="7">
                  <c:v>299</c:v>
                </c:pt>
                <c:pt idx="8">
                  <c:v>301</c:v>
                </c:pt>
                <c:pt idx="9">
                  <c:v>303</c:v>
                </c:pt>
                <c:pt idx="10">
                  <c:v>281</c:v>
                </c:pt>
                <c:pt idx="11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90-4FCD-96FE-F5858FCC4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664"/>
        <c:axId val="138564096"/>
      </c:lineChart>
      <c:dateAx>
        <c:axId val="138161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4096"/>
        <c:crosses val="autoZero"/>
        <c:auto val="1"/>
        <c:lblOffset val="100"/>
        <c:baseTimeUnit val="months"/>
      </c:dateAx>
      <c:valAx>
        <c:axId val="138564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81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18-19'!$A$17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18-19'!$B$17:$M$17</c:f>
              <c:numCache>
                <c:formatCode>#,##0</c:formatCode>
                <c:ptCount val="12"/>
                <c:pt idx="0">
                  <c:v>38</c:v>
                </c:pt>
                <c:pt idx="1">
                  <c:v>95</c:v>
                </c:pt>
                <c:pt idx="2">
                  <c:v>121</c:v>
                </c:pt>
                <c:pt idx="3">
                  <c:v>31</c:v>
                </c:pt>
                <c:pt idx="4">
                  <c:v>65</c:v>
                </c:pt>
                <c:pt idx="5">
                  <c:v>129</c:v>
                </c:pt>
                <c:pt idx="6">
                  <c:v>87</c:v>
                </c:pt>
                <c:pt idx="7">
                  <c:v>55</c:v>
                </c:pt>
                <c:pt idx="8">
                  <c:v>68</c:v>
                </c:pt>
                <c:pt idx="9">
                  <c:v>88</c:v>
                </c:pt>
                <c:pt idx="10">
                  <c:v>78</c:v>
                </c:pt>
                <c:pt idx="1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783-BD4C-3C3A13EEFB65}"/>
            </c:ext>
          </c:extLst>
        </c:ser>
        <c:ser>
          <c:idx val="1"/>
          <c:order val="1"/>
          <c:tx>
            <c:strRef>
              <c:f>'Central Region Data FY 18-19'!$A$18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'Central Region Data FY 18-19'!$B$16:$M$16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'Central Region Data FY 18-19'!$B$18:$M$18</c:f>
              <c:numCache>
                <c:formatCode>#,##0</c:formatCode>
                <c:ptCount val="12"/>
                <c:pt idx="0">
                  <c:v>64</c:v>
                </c:pt>
                <c:pt idx="1">
                  <c:v>91</c:v>
                </c:pt>
                <c:pt idx="2">
                  <c:v>77</c:v>
                </c:pt>
                <c:pt idx="3">
                  <c:v>67</c:v>
                </c:pt>
                <c:pt idx="4">
                  <c:v>77</c:v>
                </c:pt>
                <c:pt idx="5">
                  <c:v>95</c:v>
                </c:pt>
                <c:pt idx="6">
                  <c:v>56</c:v>
                </c:pt>
                <c:pt idx="7">
                  <c:v>54</c:v>
                </c:pt>
                <c:pt idx="8">
                  <c:v>63</c:v>
                </c:pt>
                <c:pt idx="9">
                  <c:v>77</c:v>
                </c:pt>
                <c:pt idx="10">
                  <c:v>48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783-BD4C-3C3A13EEF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20256"/>
        <c:axId val="138566400"/>
      </c:barChart>
      <c:dateAx>
        <c:axId val="13872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566400"/>
        <c:crosses val="autoZero"/>
        <c:auto val="1"/>
        <c:lblOffset val="100"/>
        <c:baseTimeUnit val="months"/>
      </c:dateAx>
      <c:valAx>
        <c:axId val="13856640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8-19'!$A$21:$A$4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8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September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June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07%20July%202018/Total%20Children%20Under%20Court%20Supervision%20July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ugust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2018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GAL%20Alumni%2008.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7%20Data%20Statistics/2017%20DATA%20STA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September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Octo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October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November%20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December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January%20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February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March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April%20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May%20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Inactive%20Volunteers%20over%206%20Months%20June%20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07%20July%202018/Inactive%20Volunteers%20over%206%20Months%20July%20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November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December%202017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6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6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7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8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0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09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01%20January%202018/Total%20Children%20Under%20Court%20Supervision%20January%202018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2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3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4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5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February%202018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6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6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7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8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19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19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8%20Data%20Statistics/CIRCUIT%2020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CIRCUIT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March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April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8%20Data%20Statistics/06%20June%202018/Total%20Children%20Under%20Court%20Supervision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1683</v>
          </cell>
        </row>
        <row r="112">
          <cell r="S112">
            <v>32759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1765</v>
          </cell>
        </row>
        <row r="17">
          <cell r="S17">
            <v>448</v>
          </cell>
        </row>
        <row r="26">
          <cell r="S26">
            <v>478</v>
          </cell>
        </row>
        <row r="31">
          <cell r="S31">
            <v>1403</v>
          </cell>
        </row>
        <row r="38">
          <cell r="S38">
            <v>2174</v>
          </cell>
        </row>
        <row r="42">
          <cell r="S42">
            <v>2827</v>
          </cell>
        </row>
        <row r="48">
          <cell r="S48">
            <v>1600</v>
          </cell>
        </row>
        <row r="56">
          <cell r="S56">
            <v>570</v>
          </cell>
        </row>
        <row r="58">
          <cell r="S58">
            <v>1467</v>
          </cell>
        </row>
        <row r="59">
          <cell r="S59">
            <v>277</v>
          </cell>
        </row>
        <row r="65">
          <cell r="S65">
            <v>1687</v>
          </cell>
        </row>
        <row r="68">
          <cell r="S68">
            <v>2339</v>
          </cell>
        </row>
        <row r="73">
          <cell r="S73">
            <v>1432</v>
          </cell>
        </row>
        <row r="76">
          <cell r="S76">
            <v>3319</v>
          </cell>
        </row>
        <row r="84">
          <cell r="S84">
            <v>705</v>
          </cell>
        </row>
        <row r="87">
          <cell r="S87">
            <v>1516</v>
          </cell>
        </row>
        <row r="90">
          <cell r="S90">
            <v>115</v>
          </cell>
        </row>
        <row r="93">
          <cell r="S93">
            <v>2853</v>
          </cell>
        </row>
        <row r="97">
          <cell r="S97">
            <v>1365</v>
          </cell>
        </row>
        <row r="103">
          <cell r="S103">
            <v>1051</v>
          </cell>
        </row>
        <row r="110">
          <cell r="S110">
            <v>2132</v>
          </cell>
        </row>
        <row r="112">
          <cell r="S112">
            <v>31523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1746</v>
          </cell>
        </row>
        <row r="17">
          <cell r="S17">
            <v>470</v>
          </cell>
        </row>
        <row r="26">
          <cell r="S26">
            <v>483</v>
          </cell>
        </row>
        <row r="31">
          <cell r="S31">
            <v>1378</v>
          </cell>
        </row>
        <row r="38">
          <cell r="S38">
            <v>2176</v>
          </cell>
        </row>
        <row r="42">
          <cell r="S42">
            <v>2825</v>
          </cell>
        </row>
        <row r="48">
          <cell r="S48">
            <v>1625</v>
          </cell>
        </row>
        <row r="56">
          <cell r="S56">
            <v>572</v>
          </cell>
        </row>
        <row r="58">
          <cell r="S58">
            <v>1514</v>
          </cell>
        </row>
        <row r="59">
          <cell r="S59">
            <v>270</v>
          </cell>
        </row>
        <row r="65">
          <cell r="S65">
            <v>1734</v>
          </cell>
        </row>
        <row r="68">
          <cell r="S68">
            <v>2291</v>
          </cell>
        </row>
        <row r="73">
          <cell r="S73">
            <v>1460</v>
          </cell>
        </row>
        <row r="76">
          <cell r="S76">
            <v>3297</v>
          </cell>
        </row>
        <row r="84">
          <cell r="S84">
            <v>709</v>
          </cell>
        </row>
        <row r="87">
          <cell r="S87">
            <v>1529</v>
          </cell>
        </row>
        <row r="90">
          <cell r="S90">
            <v>115</v>
          </cell>
        </row>
        <row r="93">
          <cell r="S93">
            <v>2783</v>
          </cell>
        </row>
        <row r="97">
          <cell r="S97">
            <v>1379</v>
          </cell>
        </row>
        <row r="103">
          <cell r="S103">
            <v>1040</v>
          </cell>
        </row>
        <row r="110">
          <cell r="S110">
            <v>2148</v>
          </cell>
        </row>
        <row r="112">
          <cell r="S112">
            <v>31544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1807</v>
          </cell>
        </row>
        <row r="17">
          <cell r="S17">
            <v>492</v>
          </cell>
        </row>
        <row r="26">
          <cell r="S26">
            <v>471</v>
          </cell>
        </row>
        <row r="31">
          <cell r="S31">
            <v>1367</v>
          </cell>
        </row>
        <row r="38">
          <cell r="S38">
            <v>2189</v>
          </cell>
        </row>
        <row r="42">
          <cell r="S42">
            <v>2806</v>
          </cell>
        </row>
        <row r="48">
          <cell r="S48">
            <v>1663</v>
          </cell>
        </row>
        <row r="56">
          <cell r="S56">
            <v>588</v>
          </cell>
        </row>
        <row r="58">
          <cell r="S58">
            <v>1576</v>
          </cell>
        </row>
        <row r="59">
          <cell r="S59">
            <v>282</v>
          </cell>
        </row>
        <row r="65">
          <cell r="S65">
            <v>1766</v>
          </cell>
        </row>
        <row r="68">
          <cell r="S68">
            <v>2279</v>
          </cell>
        </row>
        <row r="73">
          <cell r="S73">
            <v>1469</v>
          </cell>
        </row>
        <row r="76">
          <cell r="S76">
            <v>3284</v>
          </cell>
        </row>
        <row r="84">
          <cell r="S84">
            <v>709</v>
          </cell>
        </row>
        <row r="87">
          <cell r="S87">
            <v>1492</v>
          </cell>
        </row>
        <row r="90">
          <cell r="S90">
            <v>110</v>
          </cell>
        </row>
        <row r="93">
          <cell r="S93">
            <v>2742</v>
          </cell>
        </row>
        <row r="97">
          <cell r="S97">
            <v>1340</v>
          </cell>
        </row>
        <row r="103">
          <cell r="S103">
            <v>1024</v>
          </cell>
        </row>
        <row r="110">
          <cell r="S110">
            <v>2138</v>
          </cell>
        </row>
        <row r="112">
          <cell r="S112">
            <v>31594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7">
          <cell r="W7">
            <v>25340</v>
          </cell>
        </row>
        <row r="9">
          <cell r="W9">
            <v>7629</v>
          </cell>
        </row>
        <row r="11">
          <cell r="W11">
            <v>17443</v>
          </cell>
        </row>
        <row r="13">
          <cell r="W13">
            <v>114</v>
          </cell>
        </row>
        <row r="15">
          <cell r="W15">
            <v>7736</v>
          </cell>
        </row>
        <row r="16">
          <cell r="W16">
            <v>2369</v>
          </cell>
        </row>
        <row r="17">
          <cell r="W17">
            <v>694</v>
          </cell>
        </row>
        <row r="18">
          <cell r="W18">
            <v>110</v>
          </cell>
        </row>
        <row r="19">
          <cell r="W19">
            <v>151</v>
          </cell>
        </row>
        <row r="20">
          <cell r="W20">
            <v>10799</v>
          </cell>
        </row>
      </sheetData>
      <sheetData sheetId="1">
        <row r="7">
          <cell r="W7">
            <v>25232</v>
          </cell>
        </row>
        <row r="9">
          <cell r="W9">
            <v>7324</v>
          </cell>
        </row>
        <row r="11">
          <cell r="W11">
            <v>17645</v>
          </cell>
        </row>
        <row r="13">
          <cell r="W13">
            <v>123</v>
          </cell>
        </row>
        <row r="15">
          <cell r="W15">
            <v>7796</v>
          </cell>
        </row>
        <row r="16">
          <cell r="W16">
            <v>2347</v>
          </cell>
        </row>
        <row r="17">
          <cell r="W17">
            <v>703</v>
          </cell>
        </row>
        <row r="18">
          <cell r="W18">
            <v>290</v>
          </cell>
        </row>
        <row r="19">
          <cell r="W19">
            <v>176</v>
          </cell>
        </row>
        <row r="20">
          <cell r="W20">
            <v>10846</v>
          </cell>
        </row>
      </sheetData>
      <sheetData sheetId="2">
        <row r="7">
          <cell r="W7">
            <v>25615</v>
          </cell>
        </row>
        <row r="9">
          <cell r="W9">
            <v>7564</v>
          </cell>
        </row>
        <row r="11">
          <cell r="W11">
            <v>17825</v>
          </cell>
        </row>
        <row r="13">
          <cell r="W13">
            <v>126</v>
          </cell>
        </row>
        <row r="15">
          <cell r="W15">
            <v>7765</v>
          </cell>
        </row>
        <row r="16">
          <cell r="W16">
            <v>2307</v>
          </cell>
        </row>
        <row r="17">
          <cell r="W17">
            <v>719</v>
          </cell>
        </row>
        <row r="18">
          <cell r="W18">
            <v>298</v>
          </cell>
        </row>
        <row r="19">
          <cell r="W19">
            <v>283</v>
          </cell>
        </row>
        <row r="20">
          <cell r="W20">
            <v>10791</v>
          </cell>
        </row>
      </sheetData>
      <sheetData sheetId="3">
        <row r="7">
          <cell r="W7">
            <v>25590</v>
          </cell>
        </row>
        <row r="9">
          <cell r="W9">
            <v>7797</v>
          </cell>
        </row>
        <row r="11">
          <cell r="W11">
            <v>17535</v>
          </cell>
        </row>
        <row r="13">
          <cell r="W13">
            <v>123</v>
          </cell>
        </row>
        <row r="15">
          <cell r="W15">
            <v>7668</v>
          </cell>
        </row>
        <row r="16">
          <cell r="W16">
            <v>2376</v>
          </cell>
        </row>
        <row r="17">
          <cell r="W17">
            <v>722</v>
          </cell>
        </row>
        <row r="18">
          <cell r="W18">
            <v>101</v>
          </cell>
        </row>
        <row r="19">
          <cell r="W19">
            <v>207</v>
          </cell>
        </row>
        <row r="20">
          <cell r="W20">
            <v>10766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W6">
            <v>25353</v>
          </cell>
        </row>
        <row r="8">
          <cell r="W8">
            <v>7489</v>
          </cell>
        </row>
        <row r="10">
          <cell r="W10">
            <v>17627</v>
          </cell>
        </row>
        <row r="12">
          <cell r="W12">
            <v>93</v>
          </cell>
        </row>
        <row r="14">
          <cell r="W14">
            <v>7930</v>
          </cell>
        </row>
        <row r="15">
          <cell r="W15">
            <v>1903</v>
          </cell>
        </row>
        <row r="16">
          <cell r="W16">
            <v>488</v>
          </cell>
        </row>
        <row r="18">
          <cell r="W18">
            <v>222</v>
          </cell>
        </row>
        <row r="19">
          <cell r="W19">
            <v>9</v>
          </cell>
        </row>
        <row r="20">
          <cell r="W20">
            <v>10378</v>
          </cell>
        </row>
      </sheetData>
      <sheetData sheetId="1">
        <row r="6">
          <cell r="K6">
            <v>1282</v>
          </cell>
          <cell r="W6">
            <v>25273</v>
          </cell>
        </row>
        <row r="8">
          <cell r="K8">
            <v>794</v>
          </cell>
          <cell r="W8">
            <v>7663</v>
          </cell>
        </row>
        <row r="10">
          <cell r="K10">
            <v>488</v>
          </cell>
          <cell r="W10">
            <v>17437</v>
          </cell>
        </row>
        <row r="12">
          <cell r="W12">
            <v>85</v>
          </cell>
        </row>
        <row r="14">
          <cell r="K14">
            <v>348</v>
          </cell>
          <cell r="W14">
            <v>7810</v>
          </cell>
        </row>
        <row r="15">
          <cell r="W15">
            <v>2161</v>
          </cell>
        </row>
        <row r="16">
          <cell r="W16">
            <v>583</v>
          </cell>
        </row>
        <row r="18">
          <cell r="W18">
            <v>217</v>
          </cell>
        </row>
        <row r="19">
          <cell r="W19">
            <v>129</v>
          </cell>
        </row>
        <row r="20">
          <cell r="K20">
            <v>348</v>
          </cell>
          <cell r="W20">
            <v>10918</v>
          </cell>
        </row>
      </sheetData>
      <sheetData sheetId="2"/>
      <sheetData sheetId="3">
        <row r="6">
          <cell r="K6">
            <v>1245</v>
          </cell>
          <cell r="W6">
            <v>25277</v>
          </cell>
        </row>
        <row r="8">
          <cell r="K8">
            <v>786</v>
          </cell>
          <cell r="W8">
            <v>7478</v>
          </cell>
        </row>
        <row r="10">
          <cell r="K10">
            <v>459</v>
          </cell>
          <cell r="W10">
            <v>17589</v>
          </cell>
        </row>
        <row r="12">
          <cell r="W12">
            <v>85</v>
          </cell>
        </row>
        <row r="14">
          <cell r="K14">
            <v>323</v>
          </cell>
          <cell r="W14">
            <v>7899</v>
          </cell>
        </row>
        <row r="15">
          <cell r="W15">
            <v>2280</v>
          </cell>
        </row>
        <row r="16">
          <cell r="W16">
            <v>664</v>
          </cell>
        </row>
        <row r="17">
          <cell r="W17">
            <v>202</v>
          </cell>
        </row>
        <row r="18">
          <cell r="W18">
            <v>208</v>
          </cell>
        </row>
        <row r="19">
          <cell r="K19">
            <v>323</v>
          </cell>
          <cell r="W19">
            <v>10843</v>
          </cell>
        </row>
      </sheetData>
      <sheetData sheetId="4">
        <row r="6">
          <cell r="K6">
            <v>1269</v>
          </cell>
          <cell r="W6">
            <v>25103</v>
          </cell>
        </row>
        <row r="8">
          <cell r="K8">
            <v>798</v>
          </cell>
          <cell r="W8">
            <v>7382</v>
          </cell>
        </row>
        <row r="10">
          <cell r="K10">
            <v>471</v>
          </cell>
          <cell r="W10">
            <v>17515</v>
          </cell>
        </row>
        <row r="12">
          <cell r="W12">
            <v>91</v>
          </cell>
        </row>
        <row r="14">
          <cell r="K14">
            <v>308</v>
          </cell>
          <cell r="W14">
            <v>7871</v>
          </cell>
        </row>
        <row r="15">
          <cell r="W15">
            <v>2305</v>
          </cell>
        </row>
        <row r="16">
          <cell r="W16">
            <v>660</v>
          </cell>
        </row>
        <row r="17">
          <cell r="W17">
            <v>198</v>
          </cell>
        </row>
        <row r="18">
          <cell r="W18">
            <v>174</v>
          </cell>
        </row>
        <row r="19">
          <cell r="K19">
            <v>308</v>
          </cell>
          <cell r="W19">
            <v>10836</v>
          </cell>
        </row>
      </sheetData>
      <sheetData sheetId="5"/>
      <sheetData sheetId="6">
        <row r="6">
          <cell r="K6">
            <v>1261</v>
          </cell>
          <cell r="W6">
            <v>25113</v>
          </cell>
        </row>
        <row r="8">
          <cell r="K8">
            <v>766</v>
          </cell>
          <cell r="W8">
            <v>7234</v>
          </cell>
        </row>
        <row r="10">
          <cell r="K10">
            <v>495</v>
          </cell>
          <cell r="W10">
            <v>17649</v>
          </cell>
        </row>
        <row r="12">
          <cell r="W12">
            <v>88</v>
          </cell>
        </row>
        <row r="14">
          <cell r="K14">
            <v>296</v>
          </cell>
          <cell r="W14">
            <v>7817</v>
          </cell>
        </row>
        <row r="15">
          <cell r="W15">
            <v>2322</v>
          </cell>
        </row>
        <row r="16">
          <cell r="W16">
            <v>686</v>
          </cell>
        </row>
        <row r="17">
          <cell r="W17">
            <v>281</v>
          </cell>
        </row>
        <row r="18">
          <cell r="W18">
            <v>213</v>
          </cell>
        </row>
        <row r="19">
          <cell r="K19">
            <v>296</v>
          </cell>
          <cell r="W19">
            <v>10825</v>
          </cell>
        </row>
      </sheetData>
      <sheetData sheetId="7">
        <row r="6">
          <cell r="W6">
            <v>25280</v>
          </cell>
        </row>
        <row r="8">
          <cell r="W8">
            <v>7419</v>
          </cell>
        </row>
        <row r="10">
          <cell r="W10">
            <v>17589</v>
          </cell>
        </row>
        <row r="12">
          <cell r="W12">
            <v>102</v>
          </cell>
        </row>
        <row r="14">
          <cell r="W14">
            <v>7939</v>
          </cell>
        </row>
        <row r="15">
          <cell r="W15">
            <v>2330</v>
          </cell>
        </row>
        <row r="16">
          <cell r="W16">
            <v>696</v>
          </cell>
        </row>
        <row r="17">
          <cell r="W17">
            <v>221</v>
          </cell>
        </row>
        <row r="18">
          <cell r="W18">
            <v>209</v>
          </cell>
        </row>
        <row r="19">
          <cell r="W19">
            <v>10965</v>
          </cell>
        </row>
      </sheetData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6">
          <cell r="J6">
            <v>1258</v>
          </cell>
        </row>
        <row r="8">
          <cell r="J8">
            <v>826</v>
          </cell>
        </row>
        <row r="10">
          <cell r="J10">
            <v>432</v>
          </cell>
        </row>
        <row r="14">
          <cell r="J14">
            <v>398</v>
          </cell>
        </row>
        <row r="20">
          <cell r="J20">
            <v>398</v>
          </cell>
        </row>
      </sheetData>
      <sheetData sheetId="1" refreshError="1"/>
      <sheetData sheetId="2">
        <row r="6">
          <cell r="K6">
            <v>1286</v>
          </cell>
          <cell r="W6">
            <v>25306</v>
          </cell>
        </row>
        <row r="8">
          <cell r="K8">
            <v>788</v>
          </cell>
          <cell r="W8">
            <v>7627</v>
          </cell>
        </row>
        <row r="10">
          <cell r="K10">
            <v>498</v>
          </cell>
          <cell r="W10">
            <v>17474</v>
          </cell>
        </row>
        <row r="12">
          <cell r="W12">
            <v>94</v>
          </cell>
        </row>
        <row r="14">
          <cell r="K14">
            <v>334</v>
          </cell>
          <cell r="W14">
            <v>7835</v>
          </cell>
        </row>
        <row r="15">
          <cell r="W15">
            <v>2348</v>
          </cell>
        </row>
        <row r="16">
          <cell r="W16">
            <v>655</v>
          </cell>
        </row>
        <row r="17">
          <cell r="W17">
            <v>220</v>
          </cell>
        </row>
        <row r="18">
          <cell r="W18">
            <v>203</v>
          </cell>
        </row>
        <row r="19">
          <cell r="K19">
            <v>334</v>
          </cell>
          <cell r="W19">
            <v>10838</v>
          </cell>
        </row>
      </sheetData>
      <sheetData sheetId="3" refreshError="1"/>
      <sheetData sheetId="4" refreshError="1"/>
      <sheetData sheetId="5">
        <row r="6">
          <cell r="K6">
            <v>1215</v>
          </cell>
          <cell r="W6">
            <v>25093</v>
          </cell>
        </row>
        <row r="8">
          <cell r="K8">
            <v>783</v>
          </cell>
          <cell r="W8">
            <v>7321</v>
          </cell>
        </row>
        <row r="10">
          <cell r="K10">
            <v>432</v>
          </cell>
          <cell r="W10">
            <v>17588</v>
          </cell>
        </row>
        <row r="12">
          <cell r="W12">
            <v>93</v>
          </cell>
        </row>
        <row r="14">
          <cell r="K14">
            <v>284</v>
          </cell>
          <cell r="W14">
            <v>7871</v>
          </cell>
        </row>
        <row r="15">
          <cell r="W15">
            <v>2271</v>
          </cell>
        </row>
        <row r="16">
          <cell r="W16">
            <v>676</v>
          </cell>
        </row>
        <row r="17">
          <cell r="W17">
            <v>226</v>
          </cell>
        </row>
        <row r="18">
          <cell r="W18">
            <v>193</v>
          </cell>
        </row>
        <row r="19">
          <cell r="K19">
            <v>284</v>
          </cell>
          <cell r="W19">
            <v>10818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Alumni by County"/>
      <sheetName val="GAL Alumni"/>
      <sheetName val="GAL Alumni 08.18 Addresses"/>
    </sheetNames>
    <sheetDataSet>
      <sheetData sheetId="0">
        <row r="4">
          <cell r="G4">
            <v>96</v>
          </cell>
        </row>
        <row r="7">
          <cell r="C7">
            <v>433</v>
          </cell>
        </row>
        <row r="8">
          <cell r="G8">
            <v>569</v>
          </cell>
        </row>
        <row r="10">
          <cell r="G10">
            <v>425</v>
          </cell>
        </row>
        <row r="14">
          <cell r="C14">
            <v>217</v>
          </cell>
          <cell r="G14">
            <v>246</v>
          </cell>
        </row>
        <row r="16">
          <cell r="G16">
            <v>461</v>
          </cell>
        </row>
        <row r="22">
          <cell r="C22">
            <v>67</v>
          </cell>
        </row>
        <row r="23">
          <cell r="G23">
            <v>96</v>
          </cell>
        </row>
        <row r="25">
          <cell r="G25">
            <v>391</v>
          </cell>
        </row>
        <row r="26">
          <cell r="C26">
            <v>438</v>
          </cell>
        </row>
        <row r="27">
          <cell r="G27">
            <v>65</v>
          </cell>
        </row>
        <row r="29">
          <cell r="G29">
            <v>575</v>
          </cell>
        </row>
        <row r="32">
          <cell r="C32">
            <v>516</v>
          </cell>
          <cell r="G32">
            <v>238</v>
          </cell>
        </row>
        <row r="35">
          <cell r="C35">
            <v>443</v>
          </cell>
        </row>
        <row r="37">
          <cell r="G37">
            <v>230</v>
          </cell>
        </row>
        <row r="40">
          <cell r="C40">
            <v>269</v>
          </cell>
        </row>
        <row r="43">
          <cell r="G43">
            <v>326</v>
          </cell>
        </row>
        <row r="44">
          <cell r="G44">
            <v>6459</v>
          </cell>
        </row>
        <row r="47">
          <cell r="C47">
            <v>358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7"/>
      <sheetName val="November 2017"/>
      <sheetName val="October 2017"/>
      <sheetName val="September 2017"/>
      <sheetName val="August 2017"/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/>
      <sheetData sheetId="1"/>
      <sheetData sheetId="2"/>
      <sheetData sheetId="3">
        <row r="19">
          <cell r="W19">
            <v>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41</v>
          </cell>
        </row>
        <row r="44">
          <cell r="G44">
            <v>1064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38</v>
          </cell>
        </row>
        <row r="44">
          <cell r="G44">
            <v>1004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1658</v>
          </cell>
        </row>
        <row r="112">
          <cell r="S112">
            <v>32660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39</v>
          </cell>
        </row>
        <row r="44">
          <cell r="G44">
            <v>1022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44">
          <cell r="G44">
            <v>1085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46</v>
          </cell>
        </row>
        <row r="44">
          <cell r="G44">
            <v>1072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51</v>
          </cell>
        </row>
        <row r="7">
          <cell r="C7">
            <v>40</v>
          </cell>
        </row>
        <row r="8">
          <cell r="G8">
            <v>115</v>
          </cell>
        </row>
        <row r="10">
          <cell r="G10">
            <v>136</v>
          </cell>
        </row>
        <row r="14">
          <cell r="C14">
            <v>31</v>
          </cell>
          <cell r="G14">
            <v>32</v>
          </cell>
        </row>
        <row r="16">
          <cell r="G16">
            <v>45</v>
          </cell>
        </row>
        <row r="22">
          <cell r="C22">
            <v>8</v>
          </cell>
        </row>
        <row r="23">
          <cell r="G23">
            <v>36</v>
          </cell>
        </row>
        <row r="25">
          <cell r="G25">
            <v>47</v>
          </cell>
        </row>
        <row r="26">
          <cell r="C26">
            <v>28</v>
          </cell>
        </row>
        <row r="27">
          <cell r="G27">
            <v>24</v>
          </cell>
        </row>
        <row r="29">
          <cell r="G29">
            <v>162</v>
          </cell>
        </row>
        <row r="32">
          <cell r="C32">
            <v>65</v>
          </cell>
          <cell r="G32">
            <v>53</v>
          </cell>
        </row>
        <row r="35">
          <cell r="C35">
            <v>65</v>
          </cell>
        </row>
        <row r="37">
          <cell r="G37">
            <v>23</v>
          </cell>
        </row>
        <row r="40">
          <cell r="C40">
            <v>39</v>
          </cell>
        </row>
        <row r="43">
          <cell r="G43">
            <v>22</v>
          </cell>
        </row>
        <row r="44">
          <cell r="G44">
            <v>1054</v>
          </cell>
        </row>
        <row r="47">
          <cell r="C47">
            <v>32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 refreshError="1">
        <row r="4">
          <cell r="G4">
            <v>52</v>
          </cell>
        </row>
        <row r="7">
          <cell r="C7">
            <v>51</v>
          </cell>
        </row>
        <row r="8">
          <cell r="G8">
            <v>118</v>
          </cell>
        </row>
        <row r="10">
          <cell r="G10">
            <v>141</v>
          </cell>
        </row>
        <row r="14">
          <cell r="C14">
            <v>32</v>
          </cell>
          <cell r="G14">
            <v>31</v>
          </cell>
        </row>
        <row r="16">
          <cell r="G16">
            <v>38</v>
          </cell>
        </row>
        <row r="22">
          <cell r="C22">
            <v>9</v>
          </cell>
        </row>
        <row r="23">
          <cell r="G23">
            <v>37</v>
          </cell>
        </row>
        <row r="25">
          <cell r="G25">
            <v>33</v>
          </cell>
        </row>
        <row r="26">
          <cell r="C26">
            <v>27</v>
          </cell>
        </row>
        <row r="27">
          <cell r="G27">
            <v>23</v>
          </cell>
        </row>
        <row r="29">
          <cell r="G29">
            <v>150</v>
          </cell>
        </row>
        <row r="32">
          <cell r="C32">
            <v>59</v>
          </cell>
          <cell r="G32">
            <v>56</v>
          </cell>
        </row>
        <row r="35">
          <cell r="C35">
            <v>72</v>
          </cell>
        </row>
        <row r="37">
          <cell r="G37">
            <v>23</v>
          </cell>
        </row>
        <row r="40">
          <cell r="C40">
            <v>43</v>
          </cell>
        </row>
        <row r="43">
          <cell r="G43">
            <v>17</v>
          </cell>
        </row>
        <row r="44">
          <cell r="G44">
            <v>1040</v>
          </cell>
        </row>
        <row r="47">
          <cell r="C47">
            <v>28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53</v>
          </cell>
        </row>
        <row r="7">
          <cell r="C7">
            <v>49</v>
          </cell>
        </row>
        <row r="8">
          <cell r="G8">
            <v>122</v>
          </cell>
        </row>
        <row r="10">
          <cell r="G10">
            <v>147</v>
          </cell>
        </row>
        <row r="14">
          <cell r="C14">
            <v>31</v>
          </cell>
          <cell r="G14">
            <v>33</v>
          </cell>
        </row>
        <row r="16">
          <cell r="G16">
            <v>42</v>
          </cell>
        </row>
        <row r="22">
          <cell r="C22">
            <v>9</v>
          </cell>
        </row>
        <row r="23">
          <cell r="G23">
            <v>32</v>
          </cell>
        </row>
        <row r="25">
          <cell r="G25">
            <v>42</v>
          </cell>
        </row>
        <row r="26">
          <cell r="C26">
            <v>25</v>
          </cell>
        </row>
        <row r="27">
          <cell r="G27">
            <v>24</v>
          </cell>
        </row>
        <row r="29">
          <cell r="G29">
            <v>150</v>
          </cell>
        </row>
        <row r="32">
          <cell r="C32">
            <v>68</v>
          </cell>
          <cell r="G32">
            <v>68</v>
          </cell>
        </row>
        <row r="35">
          <cell r="C35">
            <v>64</v>
          </cell>
        </row>
        <row r="37">
          <cell r="G37">
            <v>22</v>
          </cell>
        </row>
        <row r="40">
          <cell r="C40">
            <v>39</v>
          </cell>
        </row>
        <row r="43">
          <cell r="G43">
            <v>18</v>
          </cell>
        </row>
        <row r="44">
          <cell r="G44">
            <v>1067</v>
          </cell>
        </row>
        <row r="47">
          <cell r="C47">
            <v>29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55</v>
          </cell>
        </row>
        <row r="7">
          <cell r="C7">
            <v>46</v>
          </cell>
        </row>
        <row r="8">
          <cell r="G8">
            <v>133</v>
          </cell>
        </row>
        <row r="10">
          <cell r="G10">
            <v>142</v>
          </cell>
        </row>
        <row r="14">
          <cell r="C14">
            <v>33</v>
          </cell>
          <cell r="G14">
            <v>31</v>
          </cell>
        </row>
        <row r="16">
          <cell r="G16">
            <v>32</v>
          </cell>
        </row>
        <row r="22">
          <cell r="C22">
            <v>2</v>
          </cell>
        </row>
        <row r="23">
          <cell r="G23">
            <v>32</v>
          </cell>
        </row>
        <row r="25">
          <cell r="G25">
            <v>43</v>
          </cell>
        </row>
        <row r="26">
          <cell r="C26">
            <v>19</v>
          </cell>
        </row>
        <row r="27">
          <cell r="G27">
            <v>26</v>
          </cell>
        </row>
        <row r="29">
          <cell r="G29">
            <v>158</v>
          </cell>
        </row>
        <row r="32">
          <cell r="C32">
            <v>54</v>
          </cell>
          <cell r="G32">
            <v>79</v>
          </cell>
        </row>
        <row r="35">
          <cell r="C35">
            <v>61</v>
          </cell>
        </row>
        <row r="37">
          <cell r="G37">
            <v>17</v>
          </cell>
        </row>
        <row r="40">
          <cell r="C40">
            <v>47</v>
          </cell>
        </row>
        <row r="43">
          <cell r="G43">
            <v>21</v>
          </cell>
        </row>
        <row r="44">
          <cell r="G44">
            <v>1055</v>
          </cell>
        </row>
        <row r="47">
          <cell r="C47">
            <v>24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60</v>
          </cell>
        </row>
        <row r="7">
          <cell r="C7">
            <v>37</v>
          </cell>
        </row>
        <row r="8">
          <cell r="G8">
            <v>135</v>
          </cell>
        </row>
        <row r="10">
          <cell r="G10">
            <v>147</v>
          </cell>
        </row>
        <row r="14">
          <cell r="C14">
            <v>9</v>
          </cell>
          <cell r="G14">
            <v>27</v>
          </cell>
        </row>
        <row r="16">
          <cell r="G16">
            <v>29</v>
          </cell>
        </row>
        <row r="22">
          <cell r="C22">
            <v>2</v>
          </cell>
        </row>
        <row r="23">
          <cell r="G23">
            <v>35</v>
          </cell>
        </row>
        <row r="25">
          <cell r="G25">
            <v>29</v>
          </cell>
        </row>
        <row r="26">
          <cell r="C26">
            <v>22</v>
          </cell>
        </row>
        <row r="27">
          <cell r="G27">
            <v>25</v>
          </cell>
        </row>
        <row r="29">
          <cell r="G29">
            <v>160</v>
          </cell>
        </row>
        <row r="32">
          <cell r="C32">
            <v>26</v>
          </cell>
          <cell r="G32">
            <v>85</v>
          </cell>
        </row>
        <row r="35">
          <cell r="C35">
            <v>68</v>
          </cell>
        </row>
        <row r="37">
          <cell r="G37">
            <v>26</v>
          </cell>
        </row>
        <row r="40">
          <cell r="C40">
            <v>43</v>
          </cell>
        </row>
        <row r="43">
          <cell r="G43">
            <v>16</v>
          </cell>
        </row>
        <row r="44">
          <cell r="G44">
            <v>1009</v>
          </cell>
        </row>
        <row r="47">
          <cell r="C47">
            <v>28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61</v>
          </cell>
        </row>
        <row r="7">
          <cell r="C7">
            <v>30</v>
          </cell>
        </row>
        <row r="8">
          <cell r="G8">
            <v>132</v>
          </cell>
        </row>
        <row r="10">
          <cell r="G10">
            <v>156</v>
          </cell>
        </row>
        <row r="14">
          <cell r="C14">
            <v>6</v>
          </cell>
          <cell r="G14">
            <v>32</v>
          </cell>
        </row>
        <row r="16">
          <cell r="G16">
            <v>31</v>
          </cell>
        </row>
        <row r="22">
          <cell r="C22">
            <v>3</v>
          </cell>
        </row>
        <row r="23">
          <cell r="G23">
            <v>40</v>
          </cell>
        </row>
        <row r="25">
          <cell r="G25">
            <v>16</v>
          </cell>
        </row>
        <row r="26">
          <cell r="C26">
            <v>27</v>
          </cell>
        </row>
        <row r="27">
          <cell r="G27">
            <v>29</v>
          </cell>
        </row>
        <row r="29">
          <cell r="G29">
            <v>46</v>
          </cell>
        </row>
        <row r="32">
          <cell r="C32">
            <v>31</v>
          </cell>
          <cell r="G32">
            <v>90</v>
          </cell>
        </row>
        <row r="35">
          <cell r="C35">
            <v>63</v>
          </cell>
        </row>
        <row r="37">
          <cell r="G37">
            <v>21</v>
          </cell>
        </row>
        <row r="40">
          <cell r="C40">
            <v>54</v>
          </cell>
        </row>
        <row r="43">
          <cell r="G43">
            <v>17</v>
          </cell>
        </row>
        <row r="44">
          <cell r="G44">
            <v>908</v>
          </cell>
        </row>
        <row r="47">
          <cell r="C47">
            <v>23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62</v>
          </cell>
        </row>
        <row r="7">
          <cell r="C7">
            <v>34</v>
          </cell>
        </row>
        <row r="8">
          <cell r="G8">
            <v>25</v>
          </cell>
        </row>
        <row r="10">
          <cell r="G10">
            <v>126</v>
          </cell>
        </row>
        <row r="14">
          <cell r="C14">
            <v>5</v>
          </cell>
          <cell r="G14">
            <v>29</v>
          </cell>
        </row>
        <row r="16">
          <cell r="G16">
            <v>35</v>
          </cell>
        </row>
        <row r="22">
          <cell r="C22">
            <v>3</v>
          </cell>
        </row>
        <row r="23">
          <cell r="G23">
            <v>43</v>
          </cell>
        </row>
        <row r="25">
          <cell r="G25">
            <v>11</v>
          </cell>
        </row>
        <row r="26">
          <cell r="C26">
            <v>28</v>
          </cell>
        </row>
        <row r="27">
          <cell r="G27">
            <v>8</v>
          </cell>
        </row>
        <row r="29">
          <cell r="G29">
            <v>52</v>
          </cell>
        </row>
        <row r="32">
          <cell r="C32">
            <v>7</v>
          </cell>
          <cell r="G32">
            <v>105</v>
          </cell>
        </row>
        <row r="35">
          <cell r="C35">
            <v>66</v>
          </cell>
        </row>
        <row r="37">
          <cell r="G37">
            <v>24</v>
          </cell>
        </row>
        <row r="40">
          <cell r="C40">
            <v>57</v>
          </cell>
        </row>
        <row r="43">
          <cell r="G43">
            <v>18</v>
          </cell>
        </row>
        <row r="44">
          <cell r="G44">
            <v>768</v>
          </cell>
        </row>
        <row r="47">
          <cell r="C47">
            <v>30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1660</v>
          </cell>
        </row>
        <row r="112">
          <cell r="S112">
            <v>32396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7">
          <cell r="B7">
            <v>1471</v>
          </cell>
        </row>
        <row r="9">
          <cell r="B9">
            <v>364</v>
          </cell>
        </row>
        <row r="11">
          <cell r="B11">
            <v>1103</v>
          </cell>
        </row>
        <row r="13">
          <cell r="B13">
            <v>4</v>
          </cell>
        </row>
        <row r="16">
          <cell r="G16">
            <v>622</v>
          </cell>
          <cell r="H16">
            <v>487</v>
          </cell>
        </row>
        <row r="17">
          <cell r="G17">
            <v>135</v>
          </cell>
        </row>
        <row r="18">
          <cell r="H18">
            <v>18</v>
          </cell>
        </row>
        <row r="20">
          <cell r="H20">
            <v>9</v>
          </cell>
        </row>
        <row r="21">
          <cell r="H21">
            <v>0</v>
          </cell>
        </row>
        <row r="22">
          <cell r="G22">
            <v>640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1443</v>
          </cell>
        </row>
        <row r="9">
          <cell r="B9">
            <v>361</v>
          </cell>
        </row>
        <row r="16">
          <cell r="B16">
            <v>1080</v>
          </cell>
          <cell r="G16">
            <v>631</v>
          </cell>
          <cell r="H16">
            <v>486</v>
          </cell>
        </row>
        <row r="17">
          <cell r="G17">
            <v>145</v>
          </cell>
        </row>
        <row r="18">
          <cell r="H18">
            <v>18</v>
          </cell>
        </row>
        <row r="20">
          <cell r="H20">
            <v>22</v>
          </cell>
        </row>
        <row r="21">
          <cell r="H21">
            <v>18</v>
          </cell>
        </row>
        <row r="22">
          <cell r="G22">
            <v>649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1375</v>
          </cell>
        </row>
        <row r="9">
          <cell r="B9">
            <v>338</v>
          </cell>
        </row>
        <row r="16">
          <cell r="B16">
            <v>1037</v>
          </cell>
          <cell r="G16">
            <v>622</v>
          </cell>
          <cell r="H16">
            <v>477</v>
          </cell>
        </row>
        <row r="17">
          <cell r="G17">
            <v>145</v>
          </cell>
        </row>
        <row r="18">
          <cell r="H18">
            <v>19</v>
          </cell>
        </row>
        <row r="19">
          <cell r="H19">
            <v>16</v>
          </cell>
        </row>
        <row r="20">
          <cell r="H20">
            <v>16</v>
          </cell>
        </row>
        <row r="21">
          <cell r="G21">
            <v>641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1357</v>
          </cell>
        </row>
        <row r="9">
          <cell r="B9">
            <v>306</v>
          </cell>
        </row>
        <row r="16">
          <cell r="B16">
            <v>1051</v>
          </cell>
          <cell r="G16">
            <v>621</v>
          </cell>
          <cell r="H16">
            <v>485</v>
          </cell>
        </row>
        <row r="17">
          <cell r="G17">
            <v>136</v>
          </cell>
        </row>
        <row r="18">
          <cell r="H18">
            <v>18</v>
          </cell>
        </row>
        <row r="19">
          <cell r="H19">
            <v>16</v>
          </cell>
        </row>
        <row r="20">
          <cell r="H20">
            <v>13</v>
          </cell>
        </row>
        <row r="21">
          <cell r="G21">
            <v>639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1328</v>
          </cell>
        </row>
        <row r="9">
          <cell r="B9">
            <v>295</v>
          </cell>
        </row>
        <row r="16">
          <cell r="B16">
            <v>1033</v>
          </cell>
          <cell r="G16">
            <v>621</v>
          </cell>
          <cell r="H16">
            <v>474</v>
          </cell>
        </row>
        <row r="17">
          <cell r="G17">
            <v>147</v>
          </cell>
        </row>
        <row r="18">
          <cell r="H18">
            <v>20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641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3">
          <cell r="B3">
            <v>98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84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115</v>
          </cell>
        </row>
        <row r="7">
          <cell r="B7">
            <v>1440</v>
          </cell>
        </row>
        <row r="9">
          <cell r="B9">
            <v>355</v>
          </cell>
        </row>
        <row r="16">
          <cell r="B16">
            <v>1085</v>
          </cell>
          <cell r="G16">
            <v>628</v>
          </cell>
          <cell r="H16">
            <v>480</v>
          </cell>
        </row>
        <row r="17">
          <cell r="G17">
            <v>148</v>
          </cell>
        </row>
        <row r="18">
          <cell r="H18">
            <v>19</v>
          </cell>
        </row>
        <row r="19">
          <cell r="H19">
            <v>21</v>
          </cell>
        </row>
        <row r="20">
          <cell r="H20">
            <v>21</v>
          </cell>
        </row>
        <row r="21">
          <cell r="G21">
            <v>647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123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71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136</v>
          </cell>
        </row>
        <row r="7">
          <cell r="B7">
            <v>1387</v>
          </cell>
        </row>
        <row r="9">
          <cell r="B9">
            <v>320</v>
          </cell>
        </row>
        <row r="16">
          <cell r="B16">
            <v>1067</v>
          </cell>
          <cell r="G16">
            <v>616</v>
          </cell>
          <cell r="H16">
            <v>487</v>
          </cell>
        </row>
        <row r="17">
          <cell r="G17">
            <v>129</v>
          </cell>
        </row>
        <row r="18">
          <cell r="H18">
            <v>19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635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95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81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7">
          <cell r="B7">
            <v>490</v>
          </cell>
        </row>
        <row r="9">
          <cell r="B9">
            <v>22</v>
          </cell>
        </row>
        <row r="16">
          <cell r="B16">
            <v>468</v>
          </cell>
          <cell r="G16">
            <v>291</v>
          </cell>
          <cell r="H16">
            <v>272</v>
          </cell>
        </row>
        <row r="17">
          <cell r="G17">
            <v>19</v>
          </cell>
        </row>
        <row r="18">
          <cell r="H18">
            <v>3</v>
          </cell>
        </row>
        <row r="20">
          <cell r="H20">
            <v>0</v>
          </cell>
        </row>
        <row r="21">
          <cell r="H21">
            <v>0</v>
          </cell>
        </row>
        <row r="22">
          <cell r="G22">
            <v>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490</v>
          </cell>
        </row>
        <row r="9">
          <cell r="B9">
            <v>17</v>
          </cell>
        </row>
        <row r="16">
          <cell r="B16">
            <v>473</v>
          </cell>
          <cell r="G16">
            <v>305</v>
          </cell>
          <cell r="H16">
            <v>276</v>
          </cell>
        </row>
        <row r="17">
          <cell r="G17">
            <v>29</v>
          </cell>
        </row>
        <row r="18">
          <cell r="H18">
            <v>4</v>
          </cell>
        </row>
        <row r="20">
          <cell r="H20">
            <v>8</v>
          </cell>
        </row>
        <row r="21">
          <cell r="H21">
            <v>7</v>
          </cell>
        </row>
        <row r="22">
          <cell r="G22">
            <v>335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444</v>
          </cell>
        </row>
        <row r="9">
          <cell r="B9">
            <v>17</v>
          </cell>
        </row>
        <row r="16">
          <cell r="B16">
            <v>427</v>
          </cell>
          <cell r="G16">
            <v>342</v>
          </cell>
          <cell r="H16">
            <v>265</v>
          </cell>
        </row>
        <row r="17">
          <cell r="G17">
            <v>77</v>
          </cell>
        </row>
        <row r="18">
          <cell r="H18">
            <v>4</v>
          </cell>
        </row>
        <row r="19">
          <cell r="H19">
            <v>2</v>
          </cell>
        </row>
        <row r="20">
          <cell r="H20">
            <v>10</v>
          </cell>
        </row>
        <row r="21">
          <cell r="G21">
            <v>346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456</v>
          </cell>
        </row>
        <row r="9">
          <cell r="B9">
            <v>17</v>
          </cell>
        </row>
        <row r="16">
          <cell r="B16">
            <v>439</v>
          </cell>
          <cell r="G16">
            <v>347</v>
          </cell>
          <cell r="H16">
            <v>260</v>
          </cell>
        </row>
        <row r="17">
          <cell r="G17">
            <v>87</v>
          </cell>
        </row>
        <row r="18">
          <cell r="H18">
            <v>3</v>
          </cell>
        </row>
        <row r="19">
          <cell r="H19">
            <v>13</v>
          </cell>
        </row>
        <row r="20">
          <cell r="H20">
            <v>7</v>
          </cell>
        </row>
        <row r="21">
          <cell r="G21">
            <v>350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454</v>
          </cell>
        </row>
        <row r="9">
          <cell r="B9">
            <v>18</v>
          </cell>
        </row>
        <row r="16">
          <cell r="B16">
            <v>436</v>
          </cell>
          <cell r="G16">
            <v>338</v>
          </cell>
          <cell r="H16">
            <v>256</v>
          </cell>
        </row>
        <row r="17">
          <cell r="G17">
            <v>82</v>
          </cell>
        </row>
        <row r="18">
          <cell r="H18">
            <v>3</v>
          </cell>
        </row>
        <row r="19">
          <cell r="H19">
            <v>11</v>
          </cell>
        </row>
        <row r="20">
          <cell r="H20">
            <v>5</v>
          </cell>
        </row>
        <row r="21">
          <cell r="G21">
            <v>341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3">
          <cell r="B3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30</v>
          </cell>
        </row>
        <row r="7">
          <cell r="B7">
            <v>455</v>
          </cell>
        </row>
        <row r="9">
          <cell r="B9">
            <v>10</v>
          </cell>
        </row>
        <row r="16">
          <cell r="B16">
            <v>445</v>
          </cell>
          <cell r="G16">
            <v>337</v>
          </cell>
          <cell r="H16">
            <v>268</v>
          </cell>
        </row>
        <row r="17">
          <cell r="G17">
            <v>69</v>
          </cell>
        </row>
        <row r="18">
          <cell r="H18">
            <v>4</v>
          </cell>
        </row>
        <row r="19">
          <cell r="H19">
            <v>8</v>
          </cell>
        </row>
        <row r="20">
          <cell r="H20">
            <v>11</v>
          </cell>
        </row>
        <row r="21">
          <cell r="G21">
            <v>341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18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19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24</v>
          </cell>
        </row>
        <row r="7">
          <cell r="B7">
            <v>448</v>
          </cell>
        </row>
        <row r="9">
          <cell r="B9">
            <v>24</v>
          </cell>
        </row>
        <row r="16">
          <cell r="B16">
            <v>423</v>
          </cell>
          <cell r="G16">
            <v>342</v>
          </cell>
          <cell r="H16">
            <v>251</v>
          </cell>
        </row>
        <row r="17">
          <cell r="G17">
            <v>91</v>
          </cell>
        </row>
        <row r="18">
          <cell r="H18">
            <v>3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345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24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24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7">
          <cell r="B7">
            <v>469</v>
          </cell>
        </row>
        <row r="9">
          <cell r="B9">
            <v>158</v>
          </cell>
        </row>
        <row r="16">
          <cell r="B16">
            <v>311</v>
          </cell>
          <cell r="G16">
            <v>129</v>
          </cell>
          <cell r="H16">
            <v>109</v>
          </cell>
        </row>
        <row r="17">
          <cell r="G17">
            <v>20</v>
          </cell>
        </row>
        <row r="18">
          <cell r="H18">
            <v>25</v>
          </cell>
        </row>
        <row r="20">
          <cell r="H20">
            <v>3</v>
          </cell>
        </row>
        <row r="21">
          <cell r="H21">
            <v>2</v>
          </cell>
        </row>
        <row r="22">
          <cell r="G22">
            <v>154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484</v>
          </cell>
        </row>
        <row r="9">
          <cell r="B9">
            <v>182</v>
          </cell>
        </row>
        <row r="16">
          <cell r="B16">
            <v>302</v>
          </cell>
          <cell r="G16">
            <v>130</v>
          </cell>
          <cell r="H16">
            <v>111</v>
          </cell>
        </row>
        <row r="17">
          <cell r="G17">
            <v>19</v>
          </cell>
        </row>
        <row r="18">
          <cell r="H18">
            <v>25</v>
          </cell>
        </row>
        <row r="20">
          <cell r="H20">
            <v>1</v>
          </cell>
        </row>
        <row r="21">
          <cell r="H21">
            <v>4</v>
          </cell>
        </row>
        <row r="22">
          <cell r="G22">
            <v>156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494</v>
          </cell>
        </row>
        <row r="9">
          <cell r="B9">
            <v>198</v>
          </cell>
        </row>
        <row r="16">
          <cell r="B16">
            <v>293</v>
          </cell>
          <cell r="G16">
            <v>139</v>
          </cell>
          <cell r="H16">
            <v>115</v>
          </cell>
        </row>
        <row r="17">
          <cell r="G17">
            <v>24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7</v>
          </cell>
        </row>
        <row r="21">
          <cell r="G21">
            <v>166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496</v>
          </cell>
        </row>
        <row r="9">
          <cell r="B9">
            <v>233</v>
          </cell>
        </row>
        <row r="16">
          <cell r="B16">
            <v>257</v>
          </cell>
          <cell r="G16">
            <v>141</v>
          </cell>
          <cell r="H16">
            <v>112</v>
          </cell>
        </row>
        <row r="17">
          <cell r="G17">
            <v>29</v>
          </cell>
        </row>
        <row r="18">
          <cell r="H18">
            <v>27</v>
          </cell>
        </row>
        <row r="19">
          <cell r="H19">
            <v>4</v>
          </cell>
        </row>
        <row r="21">
          <cell r="G21">
            <v>168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B7">
            <v>461</v>
          </cell>
        </row>
        <row r="9">
          <cell r="B9">
            <v>198</v>
          </cell>
        </row>
        <row r="16">
          <cell r="B16">
            <v>263</v>
          </cell>
          <cell r="G16">
            <v>139</v>
          </cell>
          <cell r="H16">
            <v>112</v>
          </cell>
        </row>
        <row r="17">
          <cell r="G17">
            <v>27</v>
          </cell>
        </row>
        <row r="18">
          <cell r="H18">
            <v>27</v>
          </cell>
        </row>
        <row r="19">
          <cell r="H19">
            <v>1</v>
          </cell>
        </row>
        <row r="20">
          <cell r="H20">
            <v>0</v>
          </cell>
        </row>
        <row r="21">
          <cell r="G21">
            <v>166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3">
          <cell r="B3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38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>
            <v>22</v>
          </cell>
        </row>
        <row r="7">
          <cell r="B7">
            <v>496</v>
          </cell>
        </row>
        <row r="9">
          <cell r="B9">
            <v>198</v>
          </cell>
        </row>
        <row r="16">
          <cell r="B16">
            <v>290</v>
          </cell>
          <cell r="G16">
            <v>137</v>
          </cell>
          <cell r="H16">
            <v>114</v>
          </cell>
        </row>
        <row r="17">
          <cell r="G17">
            <v>23</v>
          </cell>
        </row>
        <row r="18">
          <cell r="H18">
            <v>27</v>
          </cell>
        </row>
        <row r="19">
          <cell r="H19">
            <v>3</v>
          </cell>
        </row>
        <row r="20">
          <cell r="H20">
            <v>6</v>
          </cell>
        </row>
        <row r="21">
          <cell r="G21">
            <v>164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B3">
            <v>29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B3">
            <v>45</v>
          </cell>
        </row>
        <row r="20">
          <cell r="H20">
            <v>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3">
          <cell r="B3">
            <v>23</v>
          </cell>
        </row>
        <row r="7">
          <cell r="B7">
            <v>466</v>
          </cell>
        </row>
        <row r="9">
          <cell r="B9">
            <v>203</v>
          </cell>
        </row>
        <row r="16">
          <cell r="B16">
            <v>263</v>
          </cell>
          <cell r="G16">
            <v>138</v>
          </cell>
          <cell r="H16">
            <v>112</v>
          </cell>
        </row>
        <row r="17">
          <cell r="G17">
            <v>26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165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">
          <cell r="B3">
            <v>28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">
          <cell r="B3">
            <v>25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7">
          <cell r="B7">
            <v>1133</v>
          </cell>
        </row>
        <row r="9">
          <cell r="B9">
            <v>379</v>
          </cell>
        </row>
        <row r="16">
          <cell r="B16">
            <v>754</v>
          </cell>
          <cell r="G16">
            <v>456</v>
          </cell>
          <cell r="H16">
            <v>370</v>
          </cell>
        </row>
        <row r="17">
          <cell r="G17">
            <v>86</v>
          </cell>
        </row>
        <row r="18">
          <cell r="H18">
            <v>10</v>
          </cell>
        </row>
        <row r="20">
          <cell r="H20">
            <v>16</v>
          </cell>
        </row>
        <row r="21">
          <cell r="H21">
            <v>1</v>
          </cell>
        </row>
        <row r="22">
          <cell r="G22">
            <v>466</v>
          </cell>
        </row>
      </sheetData>
      <sheetData sheetId="1"/>
      <sheetData sheetId="2"/>
      <sheetData sheetId="3"/>
      <sheetData sheetId="4"/>
      <sheetData sheetId="5">
        <row r="7">
          <cell r="B7">
            <v>1135</v>
          </cell>
        </row>
        <row r="9">
          <cell r="B9">
            <v>397</v>
          </cell>
        </row>
        <row r="16">
          <cell r="B16">
            <v>737</v>
          </cell>
          <cell r="G16">
            <v>440</v>
          </cell>
          <cell r="H16">
            <v>359</v>
          </cell>
        </row>
        <row r="17">
          <cell r="G17">
            <v>81</v>
          </cell>
        </row>
        <row r="18">
          <cell r="H18">
            <v>10</v>
          </cell>
        </row>
        <row r="20">
          <cell r="H20">
            <v>14</v>
          </cell>
        </row>
        <row r="21">
          <cell r="H21">
            <v>0</v>
          </cell>
        </row>
        <row r="22">
          <cell r="G22">
            <v>450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1108</v>
          </cell>
        </row>
        <row r="9">
          <cell r="B9">
            <v>409</v>
          </cell>
        </row>
        <row r="16">
          <cell r="B16">
            <v>698</v>
          </cell>
          <cell r="G16">
            <v>435</v>
          </cell>
          <cell r="H16">
            <v>356</v>
          </cell>
        </row>
        <row r="17">
          <cell r="G17">
            <v>79</v>
          </cell>
        </row>
        <row r="18">
          <cell r="H18">
            <v>9</v>
          </cell>
        </row>
        <row r="19">
          <cell r="H19">
            <v>20</v>
          </cell>
        </row>
        <row r="20">
          <cell r="H20">
            <v>21</v>
          </cell>
        </row>
        <row r="21">
          <cell r="G21">
            <v>444</v>
          </cell>
        </row>
      </sheetData>
      <sheetData sheetId="16"/>
      <sheetData sheetId="17"/>
      <sheetData sheetId="18"/>
      <sheetData sheetId="19"/>
      <sheetData sheetId="20">
        <row r="7">
          <cell r="B7">
            <v>1138</v>
          </cell>
        </row>
        <row r="9">
          <cell r="B9">
            <v>434</v>
          </cell>
        </row>
        <row r="16">
          <cell r="B16">
            <v>701</v>
          </cell>
          <cell r="G16">
            <v>430</v>
          </cell>
          <cell r="H16">
            <v>342</v>
          </cell>
        </row>
        <row r="17">
          <cell r="G17">
            <v>88</v>
          </cell>
        </row>
        <row r="18">
          <cell r="H18">
            <v>9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G21">
            <v>439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1113</v>
          </cell>
        </row>
        <row r="9">
          <cell r="B9">
            <v>432</v>
          </cell>
        </row>
        <row r="16">
          <cell r="B16">
            <v>679</v>
          </cell>
          <cell r="G16">
            <v>431</v>
          </cell>
          <cell r="H16">
            <v>325</v>
          </cell>
        </row>
        <row r="17">
          <cell r="G17">
            <v>106</v>
          </cell>
        </row>
        <row r="18">
          <cell r="H18">
            <v>9</v>
          </cell>
        </row>
        <row r="19">
          <cell r="H19">
            <v>16</v>
          </cell>
        </row>
        <row r="20">
          <cell r="H20">
            <v>15</v>
          </cell>
        </row>
        <row r="21">
          <cell r="G21">
            <v>440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3">
          <cell r="B3">
            <v>102</v>
          </cell>
        </row>
      </sheetData>
      <sheetData sheetId="1"/>
      <sheetData sheetId="2"/>
      <sheetData sheetId="3"/>
      <sheetData sheetId="4"/>
      <sheetData sheetId="5">
        <row r="3">
          <cell r="B3">
            <v>92</v>
          </cell>
        </row>
      </sheetData>
      <sheetData sheetId="6"/>
      <sheetData sheetId="7"/>
      <sheetData sheetId="8"/>
      <sheetData sheetId="9"/>
      <sheetData sheetId="10">
        <row r="3">
          <cell r="B3">
            <v>93</v>
          </cell>
        </row>
        <row r="7">
          <cell r="B7">
            <v>1111</v>
          </cell>
        </row>
        <row r="9">
          <cell r="B9">
            <v>398</v>
          </cell>
        </row>
        <row r="16">
          <cell r="B16">
            <v>713</v>
          </cell>
          <cell r="G16">
            <v>426</v>
          </cell>
          <cell r="H16">
            <v>361</v>
          </cell>
        </row>
        <row r="17">
          <cell r="G17">
            <v>65</v>
          </cell>
        </row>
        <row r="18">
          <cell r="H18">
            <v>10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436</v>
          </cell>
        </row>
      </sheetData>
      <sheetData sheetId="11"/>
      <sheetData sheetId="12"/>
      <sheetData sheetId="13"/>
      <sheetData sheetId="14"/>
      <sheetData sheetId="15">
        <row r="3">
          <cell r="B3">
            <v>69</v>
          </cell>
        </row>
      </sheetData>
      <sheetData sheetId="16"/>
      <sheetData sheetId="17"/>
      <sheetData sheetId="18"/>
      <sheetData sheetId="19"/>
      <sheetData sheetId="20">
        <row r="3">
          <cell r="B3">
            <v>67</v>
          </cell>
        </row>
      </sheetData>
      <sheetData sheetId="21"/>
      <sheetData sheetId="22"/>
      <sheetData sheetId="23"/>
      <sheetData sheetId="24"/>
      <sheetData sheetId="25">
        <row r="3">
          <cell r="B3">
            <v>82</v>
          </cell>
        </row>
        <row r="7">
          <cell r="B7">
            <v>1134</v>
          </cell>
        </row>
        <row r="9">
          <cell r="B9">
            <v>432</v>
          </cell>
        </row>
        <row r="16">
          <cell r="B16">
            <v>702</v>
          </cell>
          <cell r="G16">
            <v>429</v>
          </cell>
          <cell r="H16">
            <v>337</v>
          </cell>
        </row>
        <row r="17">
          <cell r="G17">
            <v>92</v>
          </cell>
        </row>
        <row r="18">
          <cell r="H18">
            <v>9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438</v>
          </cell>
        </row>
      </sheetData>
      <sheetData sheetId="26"/>
      <sheetData sheetId="27"/>
      <sheetData sheetId="28"/>
      <sheetData sheetId="29"/>
      <sheetData sheetId="30">
        <row r="3">
          <cell r="B3">
            <v>59</v>
          </cell>
        </row>
      </sheetData>
      <sheetData sheetId="31"/>
      <sheetData sheetId="32"/>
      <sheetData sheetId="33"/>
      <sheetData sheetId="34"/>
      <sheetData sheetId="35">
        <row r="3">
          <cell r="B3">
            <v>83</v>
          </cell>
        </row>
      </sheetData>
      <sheetData sheetId="36"/>
      <sheetData sheetId="37"/>
      <sheetData sheetId="38"/>
      <sheetData sheetId="3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7">
          <cell r="B7">
            <v>1601</v>
          </cell>
        </row>
        <row r="9">
          <cell r="B9">
            <v>259</v>
          </cell>
        </row>
        <row r="16">
          <cell r="B16">
            <v>1336</v>
          </cell>
          <cell r="G16">
            <v>546</v>
          </cell>
          <cell r="H16">
            <v>485</v>
          </cell>
        </row>
        <row r="17">
          <cell r="G17">
            <v>61</v>
          </cell>
        </row>
        <row r="18">
          <cell r="H18">
            <v>38</v>
          </cell>
        </row>
        <row r="20">
          <cell r="H20">
            <v>21</v>
          </cell>
        </row>
        <row r="21">
          <cell r="H21">
            <v>2</v>
          </cell>
        </row>
        <row r="22">
          <cell r="G22">
            <v>589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1603</v>
          </cell>
        </row>
        <row r="9">
          <cell r="B9">
            <v>260</v>
          </cell>
        </row>
        <row r="16">
          <cell r="B16">
            <v>1337</v>
          </cell>
          <cell r="G16">
            <v>624</v>
          </cell>
          <cell r="H16">
            <v>495</v>
          </cell>
        </row>
        <row r="17">
          <cell r="G17">
            <v>129</v>
          </cell>
        </row>
        <row r="18">
          <cell r="H18">
            <v>125</v>
          </cell>
        </row>
        <row r="20">
          <cell r="H20">
            <v>15</v>
          </cell>
        </row>
        <row r="21">
          <cell r="H21">
            <v>3</v>
          </cell>
        </row>
        <row r="22">
          <cell r="G22">
            <v>753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1591</v>
          </cell>
        </row>
        <row r="9">
          <cell r="B9">
            <v>228</v>
          </cell>
        </row>
        <row r="16">
          <cell r="B16">
            <v>1359</v>
          </cell>
          <cell r="G16">
            <v>664</v>
          </cell>
          <cell r="H16">
            <v>507</v>
          </cell>
        </row>
        <row r="17">
          <cell r="G17">
            <v>157</v>
          </cell>
        </row>
        <row r="18">
          <cell r="H18">
            <v>127</v>
          </cell>
        </row>
        <row r="19">
          <cell r="H19">
            <v>8</v>
          </cell>
        </row>
        <row r="20">
          <cell r="H20">
            <v>37</v>
          </cell>
        </row>
        <row r="21">
          <cell r="G21">
            <v>791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1578</v>
          </cell>
        </row>
        <row r="9">
          <cell r="B9">
            <v>198</v>
          </cell>
        </row>
        <row r="16">
          <cell r="B16">
            <v>1374</v>
          </cell>
          <cell r="G16">
            <v>663</v>
          </cell>
          <cell r="H16">
            <v>512</v>
          </cell>
        </row>
        <row r="17">
          <cell r="G17">
            <v>151</v>
          </cell>
        </row>
        <row r="18">
          <cell r="H18">
            <v>126</v>
          </cell>
        </row>
        <row r="19">
          <cell r="H19">
            <v>10</v>
          </cell>
        </row>
        <row r="20">
          <cell r="H20">
            <v>5</v>
          </cell>
        </row>
        <row r="21">
          <cell r="G21">
            <v>789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B7">
            <v>1581</v>
          </cell>
        </row>
        <row r="9">
          <cell r="B9">
            <v>180</v>
          </cell>
        </row>
        <row r="16">
          <cell r="B16">
            <v>1395</v>
          </cell>
          <cell r="G16">
            <v>674</v>
          </cell>
          <cell r="H16">
            <v>512</v>
          </cell>
        </row>
        <row r="17">
          <cell r="G17">
            <v>162</v>
          </cell>
        </row>
        <row r="18">
          <cell r="H18">
            <v>125</v>
          </cell>
        </row>
        <row r="19">
          <cell r="H19">
            <v>21</v>
          </cell>
        </row>
        <row r="20">
          <cell r="H20">
            <v>2</v>
          </cell>
        </row>
        <row r="21">
          <cell r="G21">
            <v>799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3">
          <cell r="B3">
            <v>124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103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104</v>
          </cell>
        </row>
        <row r="7">
          <cell r="B7">
            <v>1587</v>
          </cell>
        </row>
        <row r="9">
          <cell r="B9">
            <v>243</v>
          </cell>
        </row>
        <row r="16">
          <cell r="B16">
            <v>1342</v>
          </cell>
          <cell r="G16">
            <v>643</v>
          </cell>
          <cell r="H16">
            <v>492</v>
          </cell>
        </row>
        <row r="17">
          <cell r="G17">
            <v>151</v>
          </cell>
        </row>
        <row r="18">
          <cell r="H18">
            <v>125</v>
          </cell>
        </row>
        <row r="19">
          <cell r="H19">
            <v>17</v>
          </cell>
        </row>
        <row r="20">
          <cell r="H20">
            <v>30</v>
          </cell>
        </row>
        <row r="21">
          <cell r="G21">
            <v>768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97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B3">
            <v>95</v>
          </cell>
        </row>
        <row r="7">
          <cell r="B7">
            <v>1581</v>
          </cell>
        </row>
        <row r="9">
          <cell r="B9">
            <v>192</v>
          </cell>
        </row>
        <row r="16">
          <cell r="B16">
            <v>1381</v>
          </cell>
          <cell r="G16">
            <v>685</v>
          </cell>
          <cell r="H16">
            <v>514</v>
          </cell>
        </row>
        <row r="17">
          <cell r="G17">
            <v>171</v>
          </cell>
        </row>
        <row r="18">
          <cell r="H18">
            <v>126</v>
          </cell>
        </row>
        <row r="19">
          <cell r="H19">
            <v>16</v>
          </cell>
        </row>
        <row r="20">
          <cell r="H20">
            <v>32</v>
          </cell>
        </row>
        <row r="21">
          <cell r="G21">
            <v>811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3">
          <cell r="B3">
            <v>78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3">
          <cell r="B3">
            <v>111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O5">
            <v>596</v>
          </cell>
        </row>
        <row r="112">
          <cell r="S112">
            <v>32121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7">
          <cell r="B7">
            <v>1776</v>
          </cell>
        </row>
        <row r="9">
          <cell r="B9">
            <v>394</v>
          </cell>
        </row>
        <row r="16">
          <cell r="B16">
            <v>1374</v>
          </cell>
          <cell r="G16">
            <v>821</v>
          </cell>
          <cell r="H16">
            <v>660</v>
          </cell>
        </row>
        <row r="17">
          <cell r="G17">
            <v>161</v>
          </cell>
        </row>
        <row r="18">
          <cell r="H18">
            <v>92</v>
          </cell>
        </row>
        <row r="20">
          <cell r="H20">
            <v>24</v>
          </cell>
        </row>
        <row r="21">
          <cell r="H21">
            <v>0</v>
          </cell>
        </row>
        <row r="22">
          <cell r="G22">
            <v>913</v>
          </cell>
        </row>
      </sheetData>
      <sheetData sheetId="1"/>
      <sheetData sheetId="2"/>
      <sheetData sheetId="3"/>
      <sheetData sheetId="4">
        <row r="7">
          <cell r="B7">
            <v>1777</v>
          </cell>
        </row>
        <row r="9">
          <cell r="B9">
            <v>423</v>
          </cell>
        </row>
        <row r="16">
          <cell r="B16">
            <v>1344</v>
          </cell>
          <cell r="G16">
            <v>819</v>
          </cell>
          <cell r="H16">
            <v>646</v>
          </cell>
        </row>
        <row r="17">
          <cell r="G17">
            <v>173</v>
          </cell>
        </row>
        <row r="18">
          <cell r="H18">
            <v>92</v>
          </cell>
        </row>
        <row r="20">
          <cell r="H20">
            <v>21</v>
          </cell>
        </row>
        <row r="21">
          <cell r="H21">
            <v>11</v>
          </cell>
        </row>
        <row r="22">
          <cell r="G22">
            <v>915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1713</v>
          </cell>
        </row>
        <row r="9">
          <cell r="B9">
            <v>364</v>
          </cell>
        </row>
        <row r="16">
          <cell r="B16">
            <v>1342</v>
          </cell>
          <cell r="G16">
            <v>813</v>
          </cell>
          <cell r="H16">
            <v>659</v>
          </cell>
        </row>
        <row r="17">
          <cell r="G17">
            <v>154</v>
          </cell>
        </row>
        <row r="18">
          <cell r="H18">
            <v>119</v>
          </cell>
        </row>
        <row r="19">
          <cell r="H19">
            <v>14</v>
          </cell>
        </row>
        <row r="20">
          <cell r="H20">
            <v>13</v>
          </cell>
        </row>
        <row r="21">
          <cell r="G21">
            <v>932</v>
          </cell>
        </row>
      </sheetData>
      <sheetData sheetId="13"/>
      <sheetData sheetId="14"/>
      <sheetData sheetId="15"/>
      <sheetData sheetId="16">
        <row r="7">
          <cell r="B7">
            <v>1688</v>
          </cell>
        </row>
        <row r="9">
          <cell r="B9">
            <v>344</v>
          </cell>
        </row>
        <row r="16">
          <cell r="B16">
            <v>1339</v>
          </cell>
          <cell r="G16">
            <v>819</v>
          </cell>
          <cell r="H16">
            <v>669</v>
          </cell>
        </row>
        <row r="17">
          <cell r="G17">
            <v>150</v>
          </cell>
        </row>
        <row r="18">
          <cell r="H18">
            <v>115</v>
          </cell>
        </row>
        <row r="19">
          <cell r="H19">
            <v>14</v>
          </cell>
        </row>
        <row r="20">
          <cell r="H20">
            <v>12</v>
          </cell>
        </row>
        <row r="21">
          <cell r="G21">
            <v>934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1653</v>
          </cell>
        </row>
        <row r="9">
          <cell r="B9">
            <v>355</v>
          </cell>
        </row>
        <row r="16">
          <cell r="B16">
            <v>1284</v>
          </cell>
          <cell r="G16">
            <v>798</v>
          </cell>
          <cell r="H16">
            <v>647</v>
          </cell>
        </row>
        <row r="17">
          <cell r="G17">
            <v>151</v>
          </cell>
        </row>
        <row r="18">
          <cell r="H18">
            <v>122</v>
          </cell>
        </row>
        <row r="19">
          <cell r="H19">
            <v>24</v>
          </cell>
        </row>
        <row r="20">
          <cell r="H20">
            <v>13</v>
          </cell>
        </row>
        <row r="21">
          <cell r="G21">
            <v>920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3">
          <cell r="B3">
            <v>86</v>
          </cell>
        </row>
      </sheetData>
      <sheetData sheetId="1"/>
      <sheetData sheetId="2"/>
      <sheetData sheetId="3"/>
      <sheetData sheetId="4">
        <row r="3">
          <cell r="B3">
            <v>81</v>
          </cell>
        </row>
      </sheetData>
      <sheetData sheetId="5"/>
      <sheetData sheetId="6"/>
      <sheetData sheetId="7"/>
      <sheetData sheetId="8">
        <row r="3">
          <cell r="B3">
            <v>130</v>
          </cell>
        </row>
        <row r="7">
          <cell r="B7">
            <v>1780</v>
          </cell>
        </row>
        <row r="9">
          <cell r="B9">
            <v>413</v>
          </cell>
        </row>
        <row r="16">
          <cell r="B16">
            <v>1357</v>
          </cell>
          <cell r="G16">
            <v>813</v>
          </cell>
          <cell r="H16">
            <v>643</v>
          </cell>
        </row>
        <row r="17">
          <cell r="G17">
            <v>170</v>
          </cell>
        </row>
        <row r="18">
          <cell r="H18">
            <v>118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931</v>
          </cell>
        </row>
      </sheetData>
      <sheetData sheetId="9"/>
      <sheetData sheetId="10"/>
      <sheetData sheetId="11"/>
      <sheetData sheetId="12">
        <row r="3">
          <cell r="B3">
            <v>105</v>
          </cell>
        </row>
      </sheetData>
      <sheetData sheetId="13"/>
      <sheetData sheetId="14"/>
      <sheetData sheetId="15"/>
      <sheetData sheetId="16">
        <row r="3">
          <cell r="B3">
            <v>78</v>
          </cell>
        </row>
      </sheetData>
      <sheetData sheetId="17"/>
      <sheetData sheetId="18"/>
      <sheetData sheetId="19"/>
      <sheetData sheetId="20">
        <row r="3">
          <cell r="B3">
            <v>101</v>
          </cell>
        </row>
        <row r="7">
          <cell r="B7">
            <v>1693</v>
          </cell>
        </row>
        <row r="9">
          <cell r="B9">
            <v>359</v>
          </cell>
        </row>
        <row r="16">
          <cell r="B16">
            <v>1330</v>
          </cell>
          <cell r="G16">
            <v>822</v>
          </cell>
          <cell r="H16">
            <v>673</v>
          </cell>
        </row>
        <row r="17">
          <cell r="G17">
            <v>149</v>
          </cell>
        </row>
        <row r="18">
          <cell r="H18">
            <v>115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937</v>
          </cell>
        </row>
      </sheetData>
      <sheetData sheetId="21"/>
      <sheetData sheetId="22"/>
      <sheetData sheetId="23"/>
      <sheetData sheetId="24">
        <row r="3">
          <cell r="B3">
            <v>103</v>
          </cell>
        </row>
      </sheetData>
      <sheetData sheetId="25"/>
      <sheetData sheetId="26"/>
      <sheetData sheetId="27"/>
      <sheetData sheetId="28">
        <row r="3">
          <cell r="B3">
            <v>64</v>
          </cell>
        </row>
      </sheetData>
      <sheetData sheetId="29"/>
      <sheetData sheetId="30"/>
      <sheetData sheetId="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7">
          <cell r="B7">
            <v>1409</v>
          </cell>
        </row>
        <row r="9">
          <cell r="B9">
            <v>324</v>
          </cell>
        </row>
        <row r="16">
          <cell r="B16">
            <v>1085</v>
          </cell>
          <cell r="G16">
            <v>518</v>
          </cell>
          <cell r="H16">
            <v>390</v>
          </cell>
        </row>
        <row r="17">
          <cell r="G17">
            <v>128</v>
          </cell>
        </row>
        <row r="18">
          <cell r="H18">
            <v>16</v>
          </cell>
        </row>
        <row r="20">
          <cell r="H20">
            <v>11</v>
          </cell>
        </row>
        <row r="21">
          <cell r="H21">
            <v>0</v>
          </cell>
        </row>
        <row r="22">
          <cell r="G22">
            <v>534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1362</v>
          </cell>
        </row>
        <row r="9">
          <cell r="B9">
            <v>322</v>
          </cell>
        </row>
        <row r="16">
          <cell r="B16">
            <v>1039</v>
          </cell>
          <cell r="G16">
            <v>513</v>
          </cell>
          <cell r="H16">
            <v>391</v>
          </cell>
        </row>
        <row r="17">
          <cell r="G17">
            <v>122</v>
          </cell>
        </row>
        <row r="18">
          <cell r="H18">
            <v>14</v>
          </cell>
        </row>
        <row r="20">
          <cell r="H20">
            <v>16</v>
          </cell>
        </row>
        <row r="21">
          <cell r="H21">
            <v>2</v>
          </cell>
        </row>
        <row r="22">
          <cell r="G22">
            <v>527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1346</v>
          </cell>
        </row>
        <row r="9">
          <cell r="B9">
            <v>242</v>
          </cell>
        </row>
        <row r="16">
          <cell r="B16">
            <v>1103</v>
          </cell>
          <cell r="G16">
            <v>505</v>
          </cell>
          <cell r="H16">
            <v>406</v>
          </cell>
        </row>
        <row r="17">
          <cell r="G17">
            <v>99</v>
          </cell>
        </row>
        <row r="18">
          <cell r="H18">
            <v>14</v>
          </cell>
        </row>
        <row r="19">
          <cell r="H19">
            <v>12</v>
          </cell>
        </row>
        <row r="20">
          <cell r="H20">
            <v>1</v>
          </cell>
        </row>
        <row r="21">
          <cell r="G21">
            <v>519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1312</v>
          </cell>
        </row>
        <row r="9">
          <cell r="B9">
            <v>250</v>
          </cell>
        </row>
        <row r="16">
          <cell r="B16">
            <v>1062</v>
          </cell>
          <cell r="G16">
            <v>507</v>
          </cell>
          <cell r="H16">
            <v>406</v>
          </cell>
        </row>
        <row r="17">
          <cell r="G17">
            <v>101</v>
          </cell>
        </row>
        <row r="18">
          <cell r="H18">
            <v>14</v>
          </cell>
        </row>
        <row r="19">
          <cell r="H19">
            <v>15</v>
          </cell>
        </row>
        <row r="20">
          <cell r="H20">
            <v>14</v>
          </cell>
        </row>
        <row r="21">
          <cell r="G21">
            <v>521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1316</v>
          </cell>
        </row>
        <row r="9">
          <cell r="B9">
            <v>253</v>
          </cell>
        </row>
        <row r="16">
          <cell r="B16">
            <v>1058</v>
          </cell>
          <cell r="G16">
            <v>508</v>
          </cell>
          <cell r="H16">
            <v>399</v>
          </cell>
        </row>
        <row r="17">
          <cell r="G17">
            <v>109</v>
          </cell>
        </row>
        <row r="18">
          <cell r="H18">
            <v>15</v>
          </cell>
        </row>
        <row r="19">
          <cell r="H19">
            <v>15</v>
          </cell>
        </row>
        <row r="20">
          <cell r="H20">
            <v>8</v>
          </cell>
        </row>
        <row r="21">
          <cell r="G21">
            <v>523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3">
          <cell r="B3">
            <v>99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113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104</v>
          </cell>
        </row>
        <row r="7">
          <cell r="B7">
            <v>1338</v>
          </cell>
        </row>
        <row r="9">
          <cell r="B9">
            <v>279</v>
          </cell>
        </row>
        <row r="16">
          <cell r="B16">
            <v>1057</v>
          </cell>
          <cell r="G16">
            <v>504</v>
          </cell>
          <cell r="H16">
            <v>396</v>
          </cell>
        </row>
        <row r="17">
          <cell r="G17">
            <v>108</v>
          </cell>
        </row>
        <row r="18">
          <cell r="H18">
            <v>13</v>
          </cell>
        </row>
        <row r="19">
          <cell r="H19">
            <v>7</v>
          </cell>
        </row>
        <row r="20">
          <cell r="H20">
            <v>6</v>
          </cell>
        </row>
        <row r="21">
          <cell r="G21">
            <v>517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86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50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67</v>
          </cell>
        </row>
        <row r="7">
          <cell r="B7">
            <v>1304</v>
          </cell>
        </row>
        <row r="9">
          <cell r="B9">
            <v>244</v>
          </cell>
        </row>
        <row r="16">
          <cell r="B16">
            <v>1059</v>
          </cell>
          <cell r="G16">
            <v>494</v>
          </cell>
          <cell r="H16">
            <v>397</v>
          </cell>
        </row>
        <row r="17">
          <cell r="G17">
            <v>97</v>
          </cell>
        </row>
        <row r="18">
          <cell r="H18">
            <v>14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508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69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79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7">
          <cell r="B7">
            <v>563</v>
          </cell>
        </row>
        <row r="9">
          <cell r="B9">
            <v>94</v>
          </cell>
        </row>
        <row r="16">
          <cell r="B16">
            <v>469</v>
          </cell>
          <cell r="G16">
            <v>346</v>
          </cell>
          <cell r="H16">
            <v>276</v>
          </cell>
        </row>
        <row r="17">
          <cell r="G17">
            <v>70</v>
          </cell>
        </row>
        <row r="18">
          <cell r="H18">
            <v>7</v>
          </cell>
        </row>
        <row r="20">
          <cell r="H20">
            <v>9</v>
          </cell>
        </row>
        <row r="21">
          <cell r="H21">
            <v>0</v>
          </cell>
        </row>
        <row r="22">
          <cell r="G22">
            <v>353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540</v>
          </cell>
        </row>
        <row r="9">
          <cell r="B9">
            <v>66</v>
          </cell>
        </row>
        <row r="16">
          <cell r="B16">
            <v>474</v>
          </cell>
          <cell r="G16">
            <v>351</v>
          </cell>
          <cell r="H16">
            <v>268</v>
          </cell>
        </row>
        <row r="17">
          <cell r="G17">
            <v>83</v>
          </cell>
        </row>
        <row r="18">
          <cell r="H18">
            <v>7</v>
          </cell>
        </row>
        <row r="20">
          <cell r="H20">
            <v>6</v>
          </cell>
        </row>
        <row r="21">
          <cell r="H21">
            <v>5</v>
          </cell>
        </row>
        <row r="22">
          <cell r="G22">
            <v>370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514</v>
          </cell>
        </row>
        <row r="9">
          <cell r="B9">
            <v>57</v>
          </cell>
        </row>
        <row r="16">
          <cell r="B16">
            <v>457</v>
          </cell>
          <cell r="G16">
            <v>365</v>
          </cell>
          <cell r="H16">
            <v>282</v>
          </cell>
        </row>
        <row r="17">
          <cell r="G17">
            <v>83</v>
          </cell>
        </row>
        <row r="18">
          <cell r="H18">
            <v>7</v>
          </cell>
        </row>
        <row r="19">
          <cell r="H19">
            <v>11</v>
          </cell>
        </row>
        <row r="20">
          <cell r="H20">
            <v>9</v>
          </cell>
        </row>
        <row r="21">
          <cell r="G21">
            <v>372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523</v>
          </cell>
        </row>
        <row r="9">
          <cell r="B9">
            <v>53</v>
          </cell>
        </row>
        <row r="16">
          <cell r="B16">
            <v>470</v>
          </cell>
          <cell r="G16">
            <v>360</v>
          </cell>
          <cell r="H16">
            <v>275</v>
          </cell>
        </row>
        <row r="17">
          <cell r="G17">
            <v>85</v>
          </cell>
        </row>
        <row r="18">
          <cell r="H18">
            <v>7</v>
          </cell>
        </row>
        <row r="19">
          <cell r="H19">
            <v>5</v>
          </cell>
        </row>
        <row r="20">
          <cell r="H20">
            <v>7</v>
          </cell>
        </row>
        <row r="21">
          <cell r="G21">
            <v>367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530</v>
          </cell>
        </row>
        <row r="9">
          <cell r="B9">
            <v>50</v>
          </cell>
        </row>
        <row r="16">
          <cell r="B16">
            <v>480</v>
          </cell>
          <cell r="G16">
            <v>369</v>
          </cell>
          <cell r="H16">
            <v>283</v>
          </cell>
        </row>
        <row r="17">
          <cell r="G17">
            <v>86</v>
          </cell>
        </row>
        <row r="18">
          <cell r="H18">
            <v>7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376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3">
          <cell r="B3">
            <v>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46</v>
          </cell>
        </row>
        <row r="7">
          <cell r="B7">
            <v>535</v>
          </cell>
        </row>
        <row r="9">
          <cell r="B9">
            <v>73</v>
          </cell>
        </row>
        <row r="16">
          <cell r="B16">
            <v>462</v>
          </cell>
          <cell r="G16">
            <v>369</v>
          </cell>
          <cell r="H16">
            <v>275</v>
          </cell>
        </row>
        <row r="17">
          <cell r="G17">
            <v>94</v>
          </cell>
        </row>
        <row r="18">
          <cell r="H18">
            <v>7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376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27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28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34</v>
          </cell>
        </row>
        <row r="7">
          <cell r="B7">
            <v>533</v>
          </cell>
        </row>
        <row r="9">
          <cell r="B9">
            <v>63</v>
          </cell>
        </row>
        <row r="16">
          <cell r="B16">
            <v>470</v>
          </cell>
          <cell r="G16">
            <v>373</v>
          </cell>
          <cell r="H16">
            <v>280</v>
          </cell>
        </row>
        <row r="17">
          <cell r="G17">
            <v>93</v>
          </cell>
        </row>
        <row r="18">
          <cell r="H18">
            <v>7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380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36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44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7">
          <cell r="B7">
            <v>299</v>
          </cell>
        </row>
        <row r="9">
          <cell r="B9">
            <v>85</v>
          </cell>
        </row>
        <row r="16">
          <cell r="B16">
            <v>207</v>
          </cell>
          <cell r="G16">
            <v>205</v>
          </cell>
          <cell r="H16">
            <v>105</v>
          </cell>
        </row>
        <row r="17">
          <cell r="G17">
            <v>100</v>
          </cell>
        </row>
        <row r="18">
          <cell r="H18">
            <v>10</v>
          </cell>
        </row>
        <row r="20">
          <cell r="H20">
            <v>2</v>
          </cell>
        </row>
        <row r="21">
          <cell r="H21">
            <v>3</v>
          </cell>
        </row>
        <row r="22">
          <cell r="G22">
            <v>215</v>
          </cell>
        </row>
      </sheetData>
      <sheetData sheetId="1">
        <row r="7">
          <cell r="B7">
            <v>287</v>
          </cell>
        </row>
        <row r="9">
          <cell r="B9">
            <v>77</v>
          </cell>
        </row>
        <row r="16">
          <cell r="B16">
            <v>207</v>
          </cell>
          <cell r="G16">
            <v>208</v>
          </cell>
          <cell r="H16">
            <v>112</v>
          </cell>
        </row>
        <row r="17">
          <cell r="G17">
            <v>96</v>
          </cell>
        </row>
        <row r="18">
          <cell r="H18">
            <v>10</v>
          </cell>
        </row>
        <row r="20">
          <cell r="H20">
            <v>5</v>
          </cell>
        </row>
        <row r="21">
          <cell r="H21">
            <v>5</v>
          </cell>
        </row>
        <row r="22">
          <cell r="G22">
            <v>218</v>
          </cell>
        </row>
      </sheetData>
      <sheetData sheetId="2"/>
      <sheetData sheetId="3">
        <row r="7">
          <cell r="B7">
            <v>297</v>
          </cell>
        </row>
        <row r="9">
          <cell r="B9">
            <v>65</v>
          </cell>
        </row>
        <row r="16">
          <cell r="B16">
            <v>226</v>
          </cell>
          <cell r="G16">
            <v>205</v>
          </cell>
          <cell r="H16">
            <v>116</v>
          </cell>
        </row>
        <row r="17">
          <cell r="G17">
            <v>89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4">
        <row r="7">
          <cell r="B7">
            <v>290</v>
          </cell>
        </row>
        <row r="9">
          <cell r="B9">
            <v>60</v>
          </cell>
        </row>
        <row r="16">
          <cell r="B16">
            <v>228</v>
          </cell>
          <cell r="G16">
            <v>205</v>
          </cell>
          <cell r="H16">
            <v>119</v>
          </cell>
        </row>
        <row r="17">
          <cell r="G17">
            <v>86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5"/>
      <sheetData sheetId="6">
        <row r="7">
          <cell r="B7">
            <v>310</v>
          </cell>
        </row>
        <row r="9">
          <cell r="B9">
            <v>55</v>
          </cell>
        </row>
        <row r="16">
          <cell r="B16">
            <v>245</v>
          </cell>
          <cell r="G16">
            <v>206</v>
          </cell>
          <cell r="H16">
            <v>124</v>
          </cell>
        </row>
        <row r="17">
          <cell r="G17">
            <v>82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216</v>
          </cell>
        </row>
      </sheetData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3">
          <cell r="B3">
            <v>22</v>
          </cell>
        </row>
      </sheetData>
      <sheetData sheetId="1">
        <row r="3">
          <cell r="B3">
            <v>9</v>
          </cell>
        </row>
      </sheetData>
      <sheetData sheetId="2">
        <row r="3">
          <cell r="B3">
            <v>10</v>
          </cell>
        </row>
        <row r="7">
          <cell r="B7">
            <v>292</v>
          </cell>
        </row>
        <row r="9">
          <cell r="B9">
            <v>77</v>
          </cell>
        </row>
        <row r="16">
          <cell r="B16">
            <v>211</v>
          </cell>
          <cell r="G16">
            <v>205</v>
          </cell>
          <cell r="H16">
            <v>113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3">
        <row r="3">
          <cell r="B3">
            <v>11</v>
          </cell>
        </row>
      </sheetData>
      <sheetData sheetId="4">
        <row r="3">
          <cell r="B3">
            <v>6</v>
          </cell>
        </row>
      </sheetData>
      <sheetData sheetId="5">
        <row r="3">
          <cell r="B3">
            <v>10</v>
          </cell>
        </row>
        <row r="7">
          <cell r="B7">
            <v>300</v>
          </cell>
        </row>
        <row r="9">
          <cell r="B9">
            <v>57</v>
          </cell>
        </row>
        <row r="16">
          <cell r="B16">
            <v>235</v>
          </cell>
          <cell r="G16">
            <v>205</v>
          </cell>
          <cell r="H16">
            <v>126</v>
          </cell>
        </row>
        <row r="17">
          <cell r="G17">
            <v>79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2</v>
          </cell>
        </row>
        <row r="21">
          <cell r="G21">
            <v>215</v>
          </cell>
        </row>
      </sheetData>
      <sheetData sheetId="6">
        <row r="3">
          <cell r="B3">
            <v>17</v>
          </cell>
        </row>
      </sheetData>
      <sheetData sheetId="7">
        <row r="3">
          <cell r="B3">
            <v>13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7">
          <cell r="B7">
            <v>1333</v>
          </cell>
        </row>
        <row r="9">
          <cell r="B9">
            <v>200</v>
          </cell>
        </row>
        <row r="16">
          <cell r="B16">
            <v>1117</v>
          </cell>
          <cell r="G16">
            <v>668</v>
          </cell>
          <cell r="H16">
            <v>549</v>
          </cell>
        </row>
        <row r="17">
          <cell r="G17">
            <v>119</v>
          </cell>
        </row>
        <row r="18">
          <cell r="H18">
            <v>23</v>
          </cell>
        </row>
        <row r="20">
          <cell r="H20">
            <v>19</v>
          </cell>
        </row>
        <row r="21">
          <cell r="H21">
            <v>0</v>
          </cell>
        </row>
        <row r="22">
          <cell r="G22">
            <v>691</v>
          </cell>
        </row>
      </sheetData>
      <sheetData sheetId="1"/>
      <sheetData sheetId="2"/>
      <sheetData sheetId="3"/>
      <sheetData sheetId="4"/>
      <sheetData sheetId="5">
        <row r="7">
          <cell r="B7">
            <v>1321</v>
          </cell>
        </row>
        <row r="9">
          <cell r="B9">
            <v>197</v>
          </cell>
        </row>
        <row r="16">
          <cell r="B16">
            <v>1101</v>
          </cell>
          <cell r="G16">
            <v>783</v>
          </cell>
          <cell r="H16">
            <v>528</v>
          </cell>
        </row>
        <row r="17">
          <cell r="G17">
            <v>255</v>
          </cell>
        </row>
        <row r="18">
          <cell r="H18">
            <v>23</v>
          </cell>
        </row>
        <row r="20">
          <cell r="H20">
            <v>16</v>
          </cell>
        </row>
        <row r="21">
          <cell r="H21">
            <v>14</v>
          </cell>
        </row>
        <row r="22">
          <cell r="G22">
            <v>828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1303</v>
          </cell>
        </row>
        <row r="9">
          <cell r="B9">
            <v>153</v>
          </cell>
        </row>
        <row r="16">
          <cell r="B16">
            <v>1132</v>
          </cell>
          <cell r="G16">
            <v>797</v>
          </cell>
          <cell r="H16">
            <v>541</v>
          </cell>
        </row>
        <row r="17">
          <cell r="G17">
            <v>256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10</v>
          </cell>
        </row>
        <row r="21">
          <cell r="G21">
            <v>820</v>
          </cell>
        </row>
      </sheetData>
      <sheetData sheetId="16"/>
      <sheetData sheetId="17"/>
      <sheetData sheetId="18"/>
      <sheetData sheetId="19"/>
      <sheetData sheetId="20">
        <row r="7">
          <cell r="B7">
            <v>1306</v>
          </cell>
        </row>
        <row r="9">
          <cell r="B9">
            <v>155</v>
          </cell>
        </row>
        <row r="16">
          <cell r="B16">
            <v>1149</v>
          </cell>
          <cell r="G16">
            <v>794</v>
          </cell>
          <cell r="H16">
            <v>547</v>
          </cell>
        </row>
        <row r="17">
          <cell r="G17">
            <v>247</v>
          </cell>
        </row>
        <row r="18">
          <cell r="H18">
            <v>24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818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1390</v>
          </cell>
        </row>
        <row r="9">
          <cell r="B9">
            <v>175</v>
          </cell>
        </row>
        <row r="16">
          <cell r="B16">
            <v>1182</v>
          </cell>
          <cell r="G16">
            <v>800</v>
          </cell>
          <cell r="H16">
            <v>555</v>
          </cell>
        </row>
        <row r="17">
          <cell r="G17">
            <v>245</v>
          </cell>
        </row>
        <row r="18">
          <cell r="H18">
            <v>31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831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3">
          <cell r="B3">
            <v>60</v>
          </cell>
        </row>
      </sheetData>
      <sheetData sheetId="1"/>
      <sheetData sheetId="2"/>
      <sheetData sheetId="3"/>
      <sheetData sheetId="4"/>
      <sheetData sheetId="5">
        <row r="3">
          <cell r="B3">
            <v>47</v>
          </cell>
        </row>
      </sheetData>
      <sheetData sheetId="6"/>
      <sheetData sheetId="7"/>
      <sheetData sheetId="8"/>
      <sheetData sheetId="9"/>
      <sheetData sheetId="10">
        <row r="3">
          <cell r="B3">
            <v>52</v>
          </cell>
        </row>
        <row r="7">
          <cell r="B7">
            <v>1320</v>
          </cell>
        </row>
        <row r="9">
          <cell r="B9">
            <v>155</v>
          </cell>
        </row>
        <row r="16">
          <cell r="B16">
            <v>1149</v>
          </cell>
          <cell r="G16">
            <v>804</v>
          </cell>
          <cell r="H16">
            <v>542</v>
          </cell>
        </row>
        <row r="17">
          <cell r="G17">
            <v>262</v>
          </cell>
        </row>
        <row r="18">
          <cell r="H18">
            <v>23</v>
          </cell>
        </row>
        <row r="19">
          <cell r="H19">
            <v>15</v>
          </cell>
        </row>
        <row r="20">
          <cell r="H20">
            <v>15</v>
          </cell>
        </row>
        <row r="21">
          <cell r="G21">
            <v>827</v>
          </cell>
        </row>
      </sheetData>
      <sheetData sheetId="11"/>
      <sheetData sheetId="12"/>
      <sheetData sheetId="13"/>
      <sheetData sheetId="14"/>
      <sheetData sheetId="15">
        <row r="3">
          <cell r="B3">
            <v>46</v>
          </cell>
        </row>
      </sheetData>
      <sheetData sheetId="16"/>
      <sheetData sheetId="17"/>
      <sheetData sheetId="18"/>
      <sheetData sheetId="19"/>
      <sheetData sheetId="20">
        <row r="3">
          <cell r="B3">
            <v>30</v>
          </cell>
        </row>
      </sheetData>
      <sheetData sheetId="21"/>
      <sheetData sheetId="22"/>
      <sheetData sheetId="23"/>
      <sheetData sheetId="24"/>
      <sheetData sheetId="25">
        <row r="3">
          <cell r="B3">
            <v>36</v>
          </cell>
        </row>
        <row r="7">
          <cell r="B7">
            <v>1332</v>
          </cell>
        </row>
        <row r="9">
          <cell r="B9">
            <v>141</v>
          </cell>
        </row>
        <row r="16">
          <cell r="B16">
            <v>1184</v>
          </cell>
          <cell r="G16">
            <v>794</v>
          </cell>
          <cell r="H16">
            <v>558</v>
          </cell>
        </row>
        <row r="17">
          <cell r="G17">
            <v>236</v>
          </cell>
        </row>
        <row r="18">
          <cell r="H18">
            <v>31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825</v>
          </cell>
        </row>
      </sheetData>
      <sheetData sheetId="26"/>
      <sheetData sheetId="27"/>
      <sheetData sheetId="28"/>
      <sheetData sheetId="29"/>
      <sheetData sheetId="30">
        <row r="3">
          <cell r="B3">
            <v>83</v>
          </cell>
        </row>
      </sheetData>
      <sheetData sheetId="31"/>
      <sheetData sheetId="32"/>
      <sheetData sheetId="33"/>
      <sheetData sheetId="34"/>
      <sheetData sheetId="35">
        <row r="3">
          <cell r="B3">
            <v>64</v>
          </cell>
        </row>
      </sheetData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2">
          <cell r="S112">
            <v>31942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7">
          <cell r="B7">
            <v>2064</v>
          </cell>
        </row>
        <row r="9">
          <cell r="B9">
            <v>1120</v>
          </cell>
        </row>
        <row r="16">
          <cell r="B16">
            <v>944</v>
          </cell>
          <cell r="G16">
            <v>727</v>
          </cell>
          <cell r="H16">
            <v>487</v>
          </cell>
        </row>
        <row r="17">
          <cell r="G17">
            <v>240</v>
          </cell>
        </row>
        <row r="18">
          <cell r="H18">
            <v>4</v>
          </cell>
        </row>
        <row r="20">
          <cell r="H20">
            <v>13</v>
          </cell>
        </row>
        <row r="21">
          <cell r="H21">
            <v>0</v>
          </cell>
        </row>
        <row r="22">
          <cell r="G22">
            <v>762</v>
          </cell>
        </row>
      </sheetData>
      <sheetData sheetId="1">
        <row r="7">
          <cell r="B7">
            <v>2085</v>
          </cell>
        </row>
        <row r="9">
          <cell r="B9">
            <v>1118</v>
          </cell>
        </row>
        <row r="16">
          <cell r="B16">
            <v>967</v>
          </cell>
          <cell r="G16">
            <v>778</v>
          </cell>
          <cell r="H16">
            <v>476</v>
          </cell>
        </row>
        <row r="17">
          <cell r="G17">
            <v>302</v>
          </cell>
        </row>
        <row r="18">
          <cell r="H18">
            <v>5</v>
          </cell>
        </row>
        <row r="20">
          <cell r="H20">
            <v>23</v>
          </cell>
        </row>
        <row r="21">
          <cell r="H21">
            <v>17</v>
          </cell>
        </row>
        <row r="22">
          <cell r="G22">
            <v>793</v>
          </cell>
        </row>
      </sheetData>
      <sheetData sheetId="2"/>
      <sheetData sheetId="3">
        <row r="7">
          <cell r="B7">
            <v>2153</v>
          </cell>
        </row>
        <row r="9">
          <cell r="B9">
            <v>1144</v>
          </cell>
        </row>
        <row r="16">
          <cell r="B16">
            <v>1004</v>
          </cell>
          <cell r="G16">
            <v>771</v>
          </cell>
          <cell r="H16">
            <v>489</v>
          </cell>
        </row>
        <row r="17">
          <cell r="G17">
            <v>282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779</v>
          </cell>
        </row>
      </sheetData>
      <sheetData sheetId="4">
        <row r="7">
          <cell r="B7">
            <v>2153</v>
          </cell>
        </row>
        <row r="9">
          <cell r="B9">
            <v>1165</v>
          </cell>
        </row>
        <row r="16">
          <cell r="B16">
            <v>988</v>
          </cell>
          <cell r="G16">
            <v>774</v>
          </cell>
          <cell r="H16">
            <v>489</v>
          </cell>
        </row>
        <row r="17">
          <cell r="G17">
            <v>285</v>
          </cell>
        </row>
        <row r="18">
          <cell r="H18">
            <v>8</v>
          </cell>
        </row>
        <row r="19">
          <cell r="H19">
            <v>20</v>
          </cell>
        </row>
        <row r="20">
          <cell r="H20">
            <v>17</v>
          </cell>
        </row>
        <row r="21">
          <cell r="G21">
            <v>782</v>
          </cell>
        </row>
      </sheetData>
      <sheetData sheetId="5"/>
      <sheetData sheetId="6">
        <row r="7">
          <cell r="B7">
            <v>2208</v>
          </cell>
        </row>
        <row r="9">
          <cell r="B9">
            <v>1191</v>
          </cell>
        </row>
        <row r="16">
          <cell r="B16">
            <v>1017</v>
          </cell>
          <cell r="G16">
            <v>766</v>
          </cell>
          <cell r="H16">
            <v>489</v>
          </cell>
        </row>
        <row r="17">
          <cell r="G17">
            <v>277</v>
          </cell>
        </row>
        <row r="18">
          <cell r="H18">
            <v>11</v>
          </cell>
        </row>
        <row r="19">
          <cell r="H19">
            <v>20</v>
          </cell>
        </row>
        <row r="20">
          <cell r="H20">
            <v>17</v>
          </cell>
        </row>
        <row r="21">
          <cell r="G21">
            <v>777</v>
          </cell>
        </row>
      </sheetData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3">
          <cell r="B3">
            <v>88</v>
          </cell>
        </row>
      </sheetData>
      <sheetData sheetId="1">
        <row r="3">
          <cell r="B3">
            <v>91</v>
          </cell>
        </row>
      </sheetData>
      <sheetData sheetId="2">
        <row r="3">
          <cell r="B3">
            <v>59</v>
          </cell>
        </row>
        <row r="7">
          <cell r="B7">
            <v>2065</v>
          </cell>
        </row>
        <row r="9">
          <cell r="B9">
            <v>1104</v>
          </cell>
        </row>
        <row r="16">
          <cell r="B16">
            <v>960</v>
          </cell>
          <cell r="G16">
            <v>775</v>
          </cell>
          <cell r="H16">
            <v>476</v>
          </cell>
        </row>
        <row r="17">
          <cell r="G17">
            <v>299</v>
          </cell>
        </row>
        <row r="18">
          <cell r="H18">
            <v>6</v>
          </cell>
        </row>
        <row r="19">
          <cell r="H19">
            <v>16</v>
          </cell>
        </row>
        <row r="20">
          <cell r="H20">
            <v>10</v>
          </cell>
        </row>
        <row r="21">
          <cell r="G21">
            <v>781</v>
          </cell>
        </row>
      </sheetData>
      <sheetData sheetId="3">
        <row r="3">
          <cell r="B3">
            <v>88</v>
          </cell>
        </row>
      </sheetData>
      <sheetData sheetId="4">
        <row r="3">
          <cell r="B3">
            <v>91</v>
          </cell>
        </row>
      </sheetData>
      <sheetData sheetId="5">
        <row r="3">
          <cell r="B3">
            <v>84</v>
          </cell>
        </row>
        <row r="7">
          <cell r="B7">
            <v>2159</v>
          </cell>
        </row>
        <row r="9">
          <cell r="B9">
            <v>1170</v>
          </cell>
        </row>
        <row r="16">
          <cell r="B16">
            <v>989</v>
          </cell>
          <cell r="G16">
            <v>766</v>
          </cell>
          <cell r="H16">
            <v>483</v>
          </cell>
        </row>
        <row r="17">
          <cell r="G17">
            <v>283</v>
          </cell>
        </row>
        <row r="18">
          <cell r="H18">
            <v>9</v>
          </cell>
        </row>
        <row r="19">
          <cell r="H19">
            <v>18</v>
          </cell>
        </row>
        <row r="20">
          <cell r="H20">
            <v>13</v>
          </cell>
        </row>
        <row r="21">
          <cell r="G21">
            <v>775</v>
          </cell>
        </row>
      </sheetData>
      <sheetData sheetId="6">
        <row r="3">
          <cell r="B3">
            <v>84</v>
          </cell>
        </row>
      </sheetData>
      <sheetData sheetId="7">
        <row r="3">
          <cell r="B3">
            <v>117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7">
          <cell r="B7">
            <v>1255</v>
          </cell>
        </row>
        <row r="9">
          <cell r="B9">
            <v>213</v>
          </cell>
        </row>
        <row r="16">
          <cell r="B16">
            <v>1041</v>
          </cell>
          <cell r="G16">
            <v>502</v>
          </cell>
          <cell r="H16">
            <v>417</v>
          </cell>
        </row>
        <row r="17">
          <cell r="G17">
            <v>85</v>
          </cell>
        </row>
        <row r="18">
          <cell r="H18">
            <v>27</v>
          </cell>
        </row>
        <row r="20">
          <cell r="H20">
            <v>13</v>
          </cell>
        </row>
        <row r="21">
          <cell r="H21">
            <v>0</v>
          </cell>
        </row>
        <row r="22">
          <cell r="G22">
            <v>529</v>
          </cell>
        </row>
      </sheetData>
      <sheetData sheetId="1"/>
      <sheetData sheetId="2"/>
      <sheetData sheetId="3"/>
      <sheetData sheetId="4"/>
      <sheetData sheetId="5">
        <row r="7">
          <cell r="B7">
            <v>1233</v>
          </cell>
        </row>
        <row r="9">
          <cell r="B9">
            <v>200</v>
          </cell>
        </row>
        <row r="16">
          <cell r="B16">
            <v>1032</v>
          </cell>
          <cell r="G16">
            <v>506</v>
          </cell>
          <cell r="H16">
            <v>417</v>
          </cell>
        </row>
        <row r="17">
          <cell r="G17">
            <v>89</v>
          </cell>
        </row>
        <row r="18">
          <cell r="H18">
            <v>27</v>
          </cell>
        </row>
        <row r="20">
          <cell r="H20">
            <v>0</v>
          </cell>
        </row>
        <row r="21">
          <cell r="H21">
            <v>0</v>
          </cell>
        </row>
        <row r="22">
          <cell r="G22">
            <v>534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1240</v>
          </cell>
        </row>
        <row r="9">
          <cell r="B9">
            <v>192</v>
          </cell>
        </row>
        <row r="16">
          <cell r="B16">
            <v>1048</v>
          </cell>
          <cell r="G16">
            <v>521</v>
          </cell>
          <cell r="H16">
            <v>419</v>
          </cell>
        </row>
        <row r="17">
          <cell r="G17">
            <v>102</v>
          </cell>
        </row>
        <row r="18">
          <cell r="H18">
            <v>27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548</v>
          </cell>
        </row>
      </sheetData>
      <sheetData sheetId="16"/>
      <sheetData sheetId="17"/>
      <sheetData sheetId="18"/>
      <sheetData sheetId="19"/>
      <sheetData sheetId="20">
        <row r="7">
          <cell r="B7">
            <v>1230</v>
          </cell>
        </row>
        <row r="9">
          <cell r="B9">
            <v>208</v>
          </cell>
        </row>
        <row r="16">
          <cell r="B16">
            <v>1022</v>
          </cell>
          <cell r="G16">
            <v>510</v>
          </cell>
          <cell r="H16">
            <v>419</v>
          </cell>
        </row>
        <row r="17">
          <cell r="G17">
            <v>91</v>
          </cell>
        </row>
        <row r="18">
          <cell r="H18">
            <v>27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537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1254</v>
          </cell>
        </row>
        <row r="9">
          <cell r="B9">
            <v>222</v>
          </cell>
        </row>
        <row r="16">
          <cell r="B16">
            <v>1028</v>
          </cell>
          <cell r="G16">
            <v>509</v>
          </cell>
          <cell r="H16">
            <v>412</v>
          </cell>
        </row>
        <row r="17">
          <cell r="G17">
            <v>97</v>
          </cell>
        </row>
        <row r="18">
          <cell r="H18">
            <v>27</v>
          </cell>
        </row>
        <row r="19">
          <cell r="H19">
            <v>25</v>
          </cell>
        </row>
        <row r="20">
          <cell r="H20">
            <v>18</v>
          </cell>
        </row>
        <row r="21">
          <cell r="G21">
            <v>536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3">
          <cell r="B3">
            <v>87</v>
          </cell>
        </row>
      </sheetData>
      <sheetData sheetId="1"/>
      <sheetData sheetId="2"/>
      <sheetData sheetId="3"/>
      <sheetData sheetId="4"/>
      <sheetData sheetId="5">
        <row r="3">
          <cell r="B3">
            <v>84</v>
          </cell>
        </row>
      </sheetData>
      <sheetData sheetId="6"/>
      <sheetData sheetId="7"/>
      <sheetData sheetId="8"/>
      <sheetData sheetId="9"/>
      <sheetData sheetId="10">
        <row r="3">
          <cell r="B3">
            <v>45</v>
          </cell>
        </row>
        <row r="7">
          <cell r="B7">
            <v>1215</v>
          </cell>
        </row>
        <row r="9">
          <cell r="B9">
            <v>176</v>
          </cell>
        </row>
        <row r="16">
          <cell r="B16">
            <v>1038</v>
          </cell>
          <cell r="G16">
            <v>521</v>
          </cell>
          <cell r="H16">
            <v>419</v>
          </cell>
        </row>
        <row r="17">
          <cell r="G17">
            <v>102</v>
          </cell>
        </row>
        <row r="18">
          <cell r="H18">
            <v>27</v>
          </cell>
        </row>
        <row r="19">
          <cell r="H19">
            <v>13</v>
          </cell>
        </row>
        <row r="20">
          <cell r="H20">
            <v>12</v>
          </cell>
        </row>
        <row r="21">
          <cell r="G21">
            <v>548</v>
          </cell>
        </row>
      </sheetData>
      <sheetData sheetId="11"/>
      <sheetData sheetId="12"/>
      <sheetData sheetId="13"/>
      <sheetData sheetId="14"/>
      <sheetData sheetId="15">
        <row r="3">
          <cell r="B3">
            <v>59</v>
          </cell>
        </row>
      </sheetData>
      <sheetData sheetId="16"/>
      <sheetData sheetId="17"/>
      <sheetData sheetId="18"/>
      <sheetData sheetId="19"/>
      <sheetData sheetId="20">
        <row r="3">
          <cell r="B3">
            <v>87</v>
          </cell>
        </row>
      </sheetData>
      <sheetData sheetId="21"/>
      <sheetData sheetId="22"/>
      <sheetData sheetId="23"/>
      <sheetData sheetId="24"/>
      <sheetData sheetId="25">
        <row r="3">
          <cell r="B3">
            <v>30</v>
          </cell>
        </row>
        <row r="7">
          <cell r="B7">
            <v>1224</v>
          </cell>
        </row>
        <row r="9">
          <cell r="B9">
            <v>196</v>
          </cell>
        </row>
        <row r="16">
          <cell r="B16">
            <v>1027</v>
          </cell>
          <cell r="G16">
            <v>503</v>
          </cell>
          <cell r="H16">
            <v>421</v>
          </cell>
        </row>
        <row r="17">
          <cell r="G17">
            <v>82</v>
          </cell>
        </row>
        <row r="18">
          <cell r="H18">
            <v>27</v>
          </cell>
        </row>
        <row r="19">
          <cell r="H19">
            <v>12</v>
          </cell>
        </row>
        <row r="20">
          <cell r="H20">
            <v>0</v>
          </cell>
        </row>
        <row r="21">
          <cell r="G21">
            <v>530</v>
          </cell>
        </row>
      </sheetData>
      <sheetData sheetId="26"/>
      <sheetData sheetId="27"/>
      <sheetData sheetId="28"/>
      <sheetData sheetId="29"/>
      <sheetData sheetId="30">
        <row r="3">
          <cell r="B3">
            <v>50</v>
          </cell>
        </row>
      </sheetData>
      <sheetData sheetId="31"/>
      <sheetData sheetId="32"/>
      <sheetData sheetId="33"/>
      <sheetData sheetId="34"/>
      <sheetData sheetId="35">
        <row r="3">
          <cell r="B3">
            <v>66</v>
          </cell>
        </row>
      </sheetData>
      <sheetData sheetId="36"/>
      <sheetData sheetId="37"/>
      <sheetData sheetId="38"/>
      <sheetData sheetId="3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7">
          <cell r="B7">
            <v>2187</v>
          </cell>
        </row>
        <row r="9">
          <cell r="B9">
            <v>741</v>
          </cell>
        </row>
        <row r="16">
          <cell r="B16">
            <v>1405</v>
          </cell>
          <cell r="G16">
            <v>691</v>
          </cell>
          <cell r="H16">
            <v>553</v>
          </cell>
        </row>
        <row r="17">
          <cell r="G17">
            <v>138</v>
          </cell>
        </row>
        <row r="18">
          <cell r="H18">
            <v>80</v>
          </cell>
        </row>
        <row r="20">
          <cell r="H20">
            <v>17</v>
          </cell>
        </row>
        <row r="21">
          <cell r="H21">
            <v>0</v>
          </cell>
        </row>
        <row r="22">
          <cell r="G22">
            <v>771</v>
          </cell>
        </row>
      </sheetData>
      <sheetData sheetId="1">
        <row r="7">
          <cell r="B7">
            <v>2194</v>
          </cell>
        </row>
        <row r="9">
          <cell r="B9">
            <v>767</v>
          </cell>
        </row>
        <row r="16">
          <cell r="B16">
            <v>1422</v>
          </cell>
          <cell r="G16">
            <v>690</v>
          </cell>
          <cell r="H16">
            <v>539</v>
          </cell>
        </row>
        <row r="17">
          <cell r="G17">
            <v>151</v>
          </cell>
        </row>
        <row r="18">
          <cell r="H18">
            <v>81</v>
          </cell>
        </row>
        <row r="20">
          <cell r="H20">
            <v>21</v>
          </cell>
        </row>
        <row r="21">
          <cell r="H21">
            <v>9</v>
          </cell>
        </row>
        <row r="22">
          <cell r="G22">
            <v>772</v>
          </cell>
        </row>
      </sheetData>
      <sheetData sheetId="2"/>
      <sheetData sheetId="3">
        <row r="7">
          <cell r="B7">
            <v>2180</v>
          </cell>
        </row>
        <row r="9">
          <cell r="B9">
            <v>748</v>
          </cell>
        </row>
        <row r="16">
          <cell r="B16">
            <v>1397</v>
          </cell>
          <cell r="G16">
            <v>692</v>
          </cell>
          <cell r="H16">
            <v>534</v>
          </cell>
        </row>
        <row r="17">
          <cell r="G17">
            <v>158</v>
          </cell>
        </row>
        <row r="18">
          <cell r="H18">
            <v>75</v>
          </cell>
        </row>
        <row r="19">
          <cell r="H19">
            <v>9</v>
          </cell>
        </row>
        <row r="20">
          <cell r="H20">
            <v>20</v>
          </cell>
        </row>
        <row r="21">
          <cell r="G21">
            <v>767</v>
          </cell>
        </row>
      </sheetData>
      <sheetData sheetId="4">
        <row r="7">
          <cell r="B7">
            <v>2179</v>
          </cell>
        </row>
        <row r="9">
          <cell r="B9">
            <v>728</v>
          </cell>
        </row>
        <row r="16">
          <cell r="B16">
            <v>1428</v>
          </cell>
          <cell r="G16">
            <v>694</v>
          </cell>
          <cell r="H16">
            <v>541</v>
          </cell>
        </row>
        <row r="17">
          <cell r="G17">
            <v>153</v>
          </cell>
        </row>
        <row r="18">
          <cell r="H18">
            <v>76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770</v>
          </cell>
        </row>
      </sheetData>
      <sheetData sheetId="5"/>
      <sheetData sheetId="6">
        <row r="7">
          <cell r="B7">
            <v>2208</v>
          </cell>
        </row>
        <row r="9">
          <cell r="B9">
            <v>664</v>
          </cell>
        </row>
        <row r="16">
          <cell r="B16">
            <v>1519</v>
          </cell>
          <cell r="G16">
            <v>703</v>
          </cell>
          <cell r="H16">
            <v>547</v>
          </cell>
        </row>
        <row r="17">
          <cell r="G17">
            <v>156</v>
          </cell>
        </row>
        <row r="18">
          <cell r="H18">
            <v>72</v>
          </cell>
        </row>
        <row r="19">
          <cell r="H19">
            <v>20</v>
          </cell>
        </row>
        <row r="20">
          <cell r="H20">
            <v>15</v>
          </cell>
        </row>
        <row r="21">
          <cell r="G21">
            <v>775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3">
          <cell r="B3">
            <v>158</v>
          </cell>
        </row>
      </sheetData>
      <sheetData sheetId="1">
        <row r="3">
          <cell r="B3">
            <v>127</v>
          </cell>
        </row>
      </sheetData>
      <sheetData sheetId="2">
        <row r="3">
          <cell r="B3">
            <v>141</v>
          </cell>
        </row>
        <row r="7">
          <cell r="B7">
            <v>2195</v>
          </cell>
        </row>
        <row r="9">
          <cell r="B9">
            <v>784</v>
          </cell>
        </row>
        <row r="16">
          <cell r="B16">
            <v>1391</v>
          </cell>
          <cell r="G16">
            <v>694</v>
          </cell>
          <cell r="H16">
            <v>531</v>
          </cell>
        </row>
        <row r="17">
          <cell r="G17">
            <v>163</v>
          </cell>
        </row>
        <row r="18">
          <cell r="H18">
            <v>78</v>
          </cell>
        </row>
        <row r="19">
          <cell r="H19">
            <v>22</v>
          </cell>
        </row>
        <row r="20">
          <cell r="H20">
            <v>24</v>
          </cell>
        </row>
        <row r="21">
          <cell r="G21">
            <v>772</v>
          </cell>
        </row>
      </sheetData>
      <sheetData sheetId="3">
        <row r="3">
          <cell r="B3">
            <v>154</v>
          </cell>
        </row>
      </sheetData>
      <sheetData sheetId="4">
        <row r="3">
          <cell r="B3">
            <v>149</v>
          </cell>
        </row>
      </sheetData>
      <sheetData sheetId="5">
        <row r="3">
          <cell r="B3">
            <v>176</v>
          </cell>
        </row>
        <row r="7">
          <cell r="B7">
            <v>2213</v>
          </cell>
        </row>
        <row r="9">
          <cell r="B9">
            <v>715</v>
          </cell>
        </row>
        <row r="16">
          <cell r="B16">
            <v>1485</v>
          </cell>
          <cell r="G16">
            <v>699</v>
          </cell>
          <cell r="H16">
            <v>549</v>
          </cell>
        </row>
        <row r="17">
          <cell r="G17">
            <v>150</v>
          </cell>
        </row>
        <row r="18">
          <cell r="H18">
            <v>76</v>
          </cell>
        </row>
        <row r="19">
          <cell r="H19">
            <v>12</v>
          </cell>
        </row>
        <row r="20">
          <cell r="H20">
            <v>16</v>
          </cell>
        </row>
        <row r="21">
          <cell r="G21">
            <v>775</v>
          </cell>
        </row>
      </sheetData>
      <sheetData sheetId="6">
        <row r="3">
          <cell r="B3">
            <v>147</v>
          </cell>
        </row>
      </sheetData>
      <sheetData sheetId="7">
        <row r="3">
          <cell r="B3">
            <v>148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7">
          <cell r="B7">
            <v>710</v>
          </cell>
        </row>
        <row r="9">
          <cell r="B9">
            <v>133</v>
          </cell>
        </row>
        <row r="16">
          <cell r="B16">
            <v>577</v>
          </cell>
          <cell r="G16">
            <v>287</v>
          </cell>
          <cell r="H16">
            <v>216</v>
          </cell>
        </row>
        <row r="17">
          <cell r="G17">
            <v>71</v>
          </cell>
        </row>
        <row r="18">
          <cell r="H18">
            <v>18</v>
          </cell>
        </row>
        <row r="20">
          <cell r="H20">
            <v>1</v>
          </cell>
        </row>
        <row r="21">
          <cell r="H21">
            <v>0</v>
          </cell>
        </row>
        <row r="22">
          <cell r="G22">
            <v>305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723</v>
          </cell>
        </row>
        <row r="9">
          <cell r="B9">
            <v>147</v>
          </cell>
        </row>
        <row r="16">
          <cell r="B16">
            <v>571</v>
          </cell>
          <cell r="G16">
            <v>291</v>
          </cell>
          <cell r="H16">
            <v>217</v>
          </cell>
        </row>
        <row r="17">
          <cell r="G17">
            <v>74</v>
          </cell>
        </row>
        <row r="18">
          <cell r="H18">
            <v>18</v>
          </cell>
        </row>
        <row r="20">
          <cell r="H20">
            <v>5</v>
          </cell>
        </row>
        <row r="21">
          <cell r="H21">
            <v>2</v>
          </cell>
        </row>
        <row r="22">
          <cell r="G22">
            <v>309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734</v>
          </cell>
        </row>
        <row r="9">
          <cell r="B9">
            <v>151</v>
          </cell>
        </row>
        <row r="16">
          <cell r="B16">
            <v>578</v>
          </cell>
          <cell r="G16">
            <v>286</v>
          </cell>
          <cell r="H16">
            <v>220</v>
          </cell>
        </row>
        <row r="17">
          <cell r="G17">
            <v>66</v>
          </cell>
        </row>
        <row r="18">
          <cell r="H18">
            <v>18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304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>
            <v>736</v>
          </cell>
        </row>
        <row r="9">
          <cell r="B9">
            <v>147</v>
          </cell>
        </row>
        <row r="16">
          <cell r="B16">
            <v>584</v>
          </cell>
          <cell r="G16">
            <v>290</v>
          </cell>
          <cell r="H16">
            <v>223</v>
          </cell>
        </row>
        <row r="17">
          <cell r="G17">
            <v>67</v>
          </cell>
        </row>
        <row r="18">
          <cell r="H18">
            <v>17</v>
          </cell>
        </row>
        <row r="19">
          <cell r="H19">
            <v>2</v>
          </cell>
        </row>
        <row r="20">
          <cell r="H20">
            <v>6</v>
          </cell>
        </row>
        <row r="21">
          <cell r="G21">
            <v>307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B7">
            <v>718</v>
          </cell>
        </row>
        <row r="9">
          <cell r="B9">
            <v>151</v>
          </cell>
        </row>
        <row r="16">
          <cell r="B16">
            <v>567</v>
          </cell>
          <cell r="G16">
            <v>291</v>
          </cell>
          <cell r="H16">
            <v>223</v>
          </cell>
        </row>
        <row r="17">
          <cell r="G17">
            <v>68</v>
          </cell>
        </row>
        <row r="18">
          <cell r="H18">
            <v>17</v>
          </cell>
        </row>
        <row r="19">
          <cell r="H19">
            <v>1</v>
          </cell>
        </row>
        <row r="20">
          <cell r="H20">
            <v>7</v>
          </cell>
        </row>
        <row r="21">
          <cell r="G21">
            <v>308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3">
          <cell r="B3">
            <v>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21</v>
          </cell>
        </row>
        <row r="7">
          <cell r="B7">
            <v>720</v>
          </cell>
        </row>
        <row r="9">
          <cell r="B9">
            <v>146</v>
          </cell>
        </row>
        <row r="16">
          <cell r="B16">
            <v>573</v>
          </cell>
          <cell r="G16">
            <v>290</v>
          </cell>
          <cell r="H16">
            <v>218</v>
          </cell>
        </row>
        <row r="17">
          <cell r="G17">
            <v>72</v>
          </cell>
        </row>
        <row r="18">
          <cell r="H18">
            <v>18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308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>
            <v>30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30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>
            <v>47</v>
          </cell>
        </row>
        <row r="7">
          <cell r="B7">
            <v>744</v>
          </cell>
        </row>
        <row r="9">
          <cell r="B9">
            <v>157</v>
          </cell>
        </row>
        <row r="16">
          <cell r="B16">
            <v>576</v>
          </cell>
          <cell r="G16">
            <v>291</v>
          </cell>
          <cell r="H16">
            <v>218</v>
          </cell>
        </row>
        <row r="17">
          <cell r="G17">
            <v>73</v>
          </cell>
        </row>
        <row r="18">
          <cell r="H18">
            <v>17</v>
          </cell>
        </row>
        <row r="19">
          <cell r="H19">
            <v>7</v>
          </cell>
        </row>
        <row r="20">
          <cell r="H20">
            <v>4</v>
          </cell>
        </row>
        <row r="21">
          <cell r="G21">
            <v>308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47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B3">
            <v>33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7">
          <cell r="B7">
            <v>1451</v>
          </cell>
        </row>
        <row r="9">
          <cell r="B9">
            <v>448</v>
          </cell>
        </row>
        <row r="16">
          <cell r="B16">
            <v>997</v>
          </cell>
          <cell r="G16">
            <v>550</v>
          </cell>
          <cell r="H16">
            <v>468</v>
          </cell>
        </row>
        <row r="17">
          <cell r="G17">
            <v>82</v>
          </cell>
        </row>
        <row r="18">
          <cell r="H18">
            <v>15</v>
          </cell>
        </row>
        <row r="20">
          <cell r="H20">
            <v>9</v>
          </cell>
        </row>
        <row r="21">
          <cell r="H21">
            <v>0</v>
          </cell>
        </row>
        <row r="22">
          <cell r="G22">
            <v>576</v>
          </cell>
        </row>
      </sheetData>
      <sheetData sheetId="1">
        <row r="7">
          <cell r="B7">
            <v>1486</v>
          </cell>
        </row>
        <row r="9">
          <cell r="B9">
            <v>477</v>
          </cell>
        </row>
        <row r="16">
          <cell r="B16">
            <v>1002</v>
          </cell>
          <cell r="G16">
            <v>579</v>
          </cell>
          <cell r="H16">
            <v>486</v>
          </cell>
        </row>
        <row r="17">
          <cell r="G17">
            <v>93</v>
          </cell>
        </row>
        <row r="18">
          <cell r="H18">
            <v>14</v>
          </cell>
        </row>
        <row r="20">
          <cell r="H20">
            <v>12</v>
          </cell>
        </row>
        <row r="21">
          <cell r="H21">
            <v>4</v>
          </cell>
        </row>
        <row r="22">
          <cell r="G22">
            <v>645</v>
          </cell>
        </row>
      </sheetData>
      <sheetData sheetId="2"/>
      <sheetData sheetId="3">
        <row r="7">
          <cell r="B7">
            <v>1510</v>
          </cell>
        </row>
        <row r="9">
          <cell r="B9">
            <v>465</v>
          </cell>
        </row>
        <row r="16">
          <cell r="B16">
            <v>1033</v>
          </cell>
          <cell r="G16">
            <v>634</v>
          </cell>
          <cell r="H16">
            <v>504</v>
          </cell>
        </row>
        <row r="17">
          <cell r="G17">
            <v>130</v>
          </cell>
        </row>
        <row r="18">
          <cell r="H18">
            <v>29</v>
          </cell>
        </row>
        <row r="19">
          <cell r="H19">
            <v>19</v>
          </cell>
        </row>
        <row r="20">
          <cell r="H20">
            <v>13</v>
          </cell>
        </row>
        <row r="21">
          <cell r="G21">
            <v>663</v>
          </cell>
        </row>
      </sheetData>
      <sheetData sheetId="4">
        <row r="7">
          <cell r="B7">
            <v>1460</v>
          </cell>
        </row>
        <row r="9">
          <cell r="B9">
            <v>433</v>
          </cell>
        </row>
        <row r="16">
          <cell r="B16">
            <v>1019</v>
          </cell>
          <cell r="G16">
            <v>627</v>
          </cell>
          <cell r="H16">
            <v>488</v>
          </cell>
        </row>
        <row r="17">
          <cell r="G17">
            <v>139</v>
          </cell>
        </row>
        <row r="18">
          <cell r="H18">
            <v>30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G21">
            <v>657</v>
          </cell>
        </row>
      </sheetData>
      <sheetData sheetId="5"/>
      <sheetData sheetId="6">
        <row r="7">
          <cell r="B7">
            <v>1360</v>
          </cell>
        </row>
        <row r="9">
          <cell r="B9">
            <v>363</v>
          </cell>
        </row>
        <row r="16">
          <cell r="B16">
            <v>989</v>
          </cell>
          <cell r="G16">
            <v>633</v>
          </cell>
          <cell r="H16">
            <v>482</v>
          </cell>
        </row>
        <row r="17">
          <cell r="G17">
            <v>151</v>
          </cell>
        </row>
        <row r="18">
          <cell r="H18">
            <v>30</v>
          </cell>
        </row>
        <row r="19">
          <cell r="H19">
            <v>23</v>
          </cell>
        </row>
        <row r="20">
          <cell r="H20">
            <v>15</v>
          </cell>
        </row>
        <row r="21">
          <cell r="G21">
            <v>663</v>
          </cell>
        </row>
      </sheetData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3">
          <cell r="B3">
            <v>68</v>
          </cell>
        </row>
      </sheetData>
      <sheetData sheetId="1">
        <row r="3">
          <cell r="B3">
            <v>94</v>
          </cell>
        </row>
      </sheetData>
      <sheetData sheetId="2">
        <row r="3">
          <cell r="B3">
            <v>90</v>
          </cell>
        </row>
        <row r="7">
          <cell r="B7">
            <v>1477</v>
          </cell>
        </row>
        <row r="9">
          <cell r="B9">
            <v>470</v>
          </cell>
        </row>
        <row r="16">
          <cell r="B16">
            <v>987</v>
          </cell>
          <cell r="G16">
            <v>614</v>
          </cell>
          <cell r="H16">
            <v>501</v>
          </cell>
        </row>
        <row r="17">
          <cell r="G17">
            <v>113</v>
          </cell>
        </row>
        <row r="18">
          <cell r="H18">
            <v>23</v>
          </cell>
        </row>
        <row r="19">
          <cell r="H19">
            <v>10</v>
          </cell>
        </row>
        <row r="20">
          <cell r="H20">
            <v>14</v>
          </cell>
        </row>
        <row r="21">
          <cell r="G21">
            <v>637</v>
          </cell>
        </row>
      </sheetData>
      <sheetData sheetId="3">
        <row r="3">
          <cell r="B3">
            <v>122</v>
          </cell>
        </row>
      </sheetData>
      <sheetData sheetId="4">
        <row r="3">
          <cell r="B3">
            <v>115</v>
          </cell>
        </row>
      </sheetData>
      <sheetData sheetId="5">
        <row r="3">
          <cell r="B3">
            <v>109</v>
          </cell>
        </row>
        <row r="7">
          <cell r="B7">
            <v>1402</v>
          </cell>
        </row>
        <row r="9">
          <cell r="B9">
            <v>409</v>
          </cell>
        </row>
        <row r="16">
          <cell r="B16">
            <v>987</v>
          </cell>
          <cell r="G16">
            <v>627</v>
          </cell>
          <cell r="H16">
            <v>485</v>
          </cell>
        </row>
        <row r="17">
          <cell r="G17">
            <v>142</v>
          </cell>
        </row>
        <row r="18">
          <cell r="H18">
            <v>31</v>
          </cell>
        </row>
        <row r="19">
          <cell r="H19">
            <v>16</v>
          </cell>
        </row>
        <row r="20">
          <cell r="H20">
            <v>14</v>
          </cell>
        </row>
        <row r="21">
          <cell r="G21">
            <v>658</v>
          </cell>
        </row>
      </sheetData>
      <sheetData sheetId="6">
        <row r="3">
          <cell r="B3">
            <v>94</v>
          </cell>
        </row>
      </sheetData>
      <sheetData sheetId="7">
        <row r="3">
          <cell r="B3">
            <v>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1669</v>
          </cell>
        </row>
        <row r="17">
          <cell r="S17">
            <v>434</v>
          </cell>
        </row>
        <row r="26">
          <cell r="S26">
            <v>447</v>
          </cell>
        </row>
        <row r="31">
          <cell r="S31">
            <v>1386</v>
          </cell>
        </row>
        <row r="38">
          <cell r="S38">
            <v>2154</v>
          </cell>
        </row>
        <row r="42">
          <cell r="S42">
            <v>2759</v>
          </cell>
        </row>
        <row r="48">
          <cell r="S48">
            <v>1639</v>
          </cell>
        </row>
        <row r="56">
          <cell r="S56">
            <v>561</v>
          </cell>
        </row>
        <row r="58">
          <cell r="S58">
            <v>1503</v>
          </cell>
        </row>
        <row r="59">
          <cell r="S59">
            <v>305</v>
          </cell>
        </row>
        <row r="65">
          <cell r="S65">
            <v>1816</v>
          </cell>
        </row>
        <row r="68">
          <cell r="S68">
            <v>2481</v>
          </cell>
        </row>
        <row r="73">
          <cell r="S73">
            <v>1453</v>
          </cell>
        </row>
        <row r="76">
          <cell r="S76">
            <v>3468</v>
          </cell>
        </row>
        <row r="84">
          <cell r="S84">
            <v>721</v>
          </cell>
        </row>
        <row r="87">
          <cell r="S87">
            <v>1394</v>
          </cell>
        </row>
        <row r="90">
          <cell r="S90">
            <v>129</v>
          </cell>
        </row>
        <row r="93">
          <cell r="S93">
            <v>2920</v>
          </cell>
        </row>
        <row r="97">
          <cell r="S97">
            <v>1507</v>
          </cell>
        </row>
        <row r="103">
          <cell r="S103">
            <v>1005</v>
          </cell>
        </row>
        <row r="110">
          <cell r="S110">
            <v>2180</v>
          </cell>
        </row>
        <row r="112">
          <cell r="S112">
            <v>31931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7">
          <cell r="B7">
            <v>109</v>
          </cell>
        </row>
        <row r="9">
          <cell r="B9">
            <v>41</v>
          </cell>
        </row>
        <row r="16">
          <cell r="B16">
            <v>68</v>
          </cell>
          <cell r="G16">
            <v>56</v>
          </cell>
          <cell r="H16">
            <v>41</v>
          </cell>
        </row>
        <row r="17">
          <cell r="G17">
            <v>15</v>
          </cell>
        </row>
        <row r="18">
          <cell r="H18">
            <v>20</v>
          </cell>
        </row>
        <row r="20">
          <cell r="H20">
            <v>2</v>
          </cell>
        </row>
        <row r="21">
          <cell r="H21">
            <v>0</v>
          </cell>
        </row>
        <row r="22">
          <cell r="G22">
            <v>76</v>
          </cell>
        </row>
      </sheetData>
      <sheetData sheetId="1">
        <row r="7">
          <cell r="B7">
            <v>118</v>
          </cell>
        </row>
        <row r="9">
          <cell r="B9">
            <v>51</v>
          </cell>
        </row>
        <row r="16">
          <cell r="B16">
            <v>67</v>
          </cell>
          <cell r="G16">
            <v>81</v>
          </cell>
          <cell r="H16">
            <v>41</v>
          </cell>
        </row>
        <row r="17">
          <cell r="G17">
            <v>40</v>
          </cell>
        </row>
        <row r="18">
          <cell r="H18">
            <v>25</v>
          </cell>
        </row>
        <row r="20">
          <cell r="H20">
            <v>0</v>
          </cell>
        </row>
        <row r="21">
          <cell r="H21">
            <v>0</v>
          </cell>
        </row>
        <row r="22">
          <cell r="G22">
            <v>107</v>
          </cell>
        </row>
      </sheetData>
      <sheetData sheetId="2"/>
      <sheetData sheetId="3">
        <row r="7">
          <cell r="B7">
            <v>118</v>
          </cell>
        </row>
        <row r="9">
          <cell r="B9">
            <v>51</v>
          </cell>
        </row>
        <row r="16">
          <cell r="B16">
            <v>67</v>
          </cell>
          <cell r="G16">
            <v>83</v>
          </cell>
          <cell r="H16">
            <v>43</v>
          </cell>
        </row>
        <row r="17">
          <cell r="G17">
            <v>40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110</v>
          </cell>
        </row>
      </sheetData>
      <sheetData sheetId="4">
        <row r="7">
          <cell r="B7">
            <v>122</v>
          </cell>
        </row>
        <row r="9">
          <cell r="B9">
            <v>53</v>
          </cell>
        </row>
        <row r="16">
          <cell r="B16">
            <v>69</v>
          </cell>
          <cell r="G16">
            <v>84</v>
          </cell>
          <cell r="H16">
            <v>46</v>
          </cell>
        </row>
        <row r="17">
          <cell r="G17">
            <v>38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5"/>
      <sheetData sheetId="6">
        <row r="7">
          <cell r="B7">
            <v>130</v>
          </cell>
        </row>
        <row r="9">
          <cell r="B9">
            <v>54</v>
          </cell>
        </row>
        <row r="16">
          <cell r="B16">
            <v>76</v>
          </cell>
          <cell r="G16">
            <v>84</v>
          </cell>
          <cell r="H16">
            <v>48</v>
          </cell>
        </row>
        <row r="17">
          <cell r="G17">
            <v>36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3">
          <cell r="B3">
            <v>4</v>
          </cell>
        </row>
      </sheetData>
      <sheetData sheetId="1">
        <row r="3">
          <cell r="B3">
            <v>4</v>
          </cell>
        </row>
      </sheetData>
      <sheetData sheetId="2">
        <row r="3">
          <cell r="B3">
            <v>3</v>
          </cell>
        </row>
        <row r="7">
          <cell r="B7">
            <v>117</v>
          </cell>
        </row>
        <row r="9">
          <cell r="B9">
            <v>51</v>
          </cell>
        </row>
        <row r="16">
          <cell r="B16">
            <v>64</v>
          </cell>
          <cell r="G16">
            <v>83</v>
          </cell>
          <cell r="H16">
            <v>42</v>
          </cell>
        </row>
        <row r="17">
          <cell r="G17">
            <v>41</v>
          </cell>
        </row>
        <row r="18">
          <cell r="H18">
            <v>26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109</v>
          </cell>
        </row>
      </sheetData>
      <sheetData sheetId="3">
        <row r="3">
          <cell r="B3">
            <v>3</v>
          </cell>
        </row>
      </sheetData>
      <sheetData sheetId="4">
        <row r="3">
          <cell r="B3">
            <v>5</v>
          </cell>
        </row>
      </sheetData>
      <sheetData sheetId="5">
        <row r="3">
          <cell r="B3">
            <v>7</v>
          </cell>
        </row>
        <row r="7">
          <cell r="B7">
            <v>132</v>
          </cell>
        </row>
        <row r="9">
          <cell r="B9">
            <v>58</v>
          </cell>
        </row>
        <row r="16">
          <cell r="B16">
            <v>74</v>
          </cell>
          <cell r="G16">
            <v>84</v>
          </cell>
          <cell r="H16">
            <v>48</v>
          </cell>
        </row>
        <row r="17">
          <cell r="G17">
            <v>36</v>
          </cell>
        </row>
        <row r="18">
          <cell r="H18">
            <v>27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111</v>
          </cell>
        </row>
      </sheetData>
      <sheetData sheetId="6">
        <row r="3">
          <cell r="B3">
            <v>7</v>
          </cell>
        </row>
      </sheetData>
      <sheetData sheetId="7">
        <row r="3">
          <cell r="B3">
            <v>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7">
          <cell r="B7">
            <v>2431</v>
          </cell>
        </row>
        <row r="9">
          <cell r="B9">
            <v>1096</v>
          </cell>
        </row>
        <row r="16">
          <cell r="B16">
            <v>1320</v>
          </cell>
          <cell r="G16">
            <v>657</v>
          </cell>
          <cell r="H16">
            <v>540</v>
          </cell>
        </row>
        <row r="17">
          <cell r="G17">
            <v>117</v>
          </cell>
        </row>
        <row r="18">
          <cell r="H18">
            <v>23</v>
          </cell>
        </row>
        <row r="20">
          <cell r="H20">
            <v>17</v>
          </cell>
        </row>
        <row r="21">
          <cell r="H21">
            <v>0</v>
          </cell>
        </row>
        <row r="22">
          <cell r="G22">
            <v>680</v>
          </cell>
        </row>
      </sheetData>
      <sheetData sheetId="1">
        <row r="7">
          <cell r="B7">
            <v>2427</v>
          </cell>
        </row>
        <row r="9">
          <cell r="B9">
            <v>1185</v>
          </cell>
        </row>
        <row r="16">
          <cell r="B16">
            <v>1231</v>
          </cell>
          <cell r="G16">
            <v>650</v>
          </cell>
          <cell r="H16">
            <v>523</v>
          </cell>
        </row>
        <row r="17">
          <cell r="G17">
            <v>127</v>
          </cell>
        </row>
        <row r="18">
          <cell r="H18">
            <v>23</v>
          </cell>
        </row>
        <row r="20">
          <cell r="H20">
            <v>14</v>
          </cell>
        </row>
        <row r="21">
          <cell r="H21">
            <v>5</v>
          </cell>
        </row>
        <row r="22">
          <cell r="G22">
            <v>859</v>
          </cell>
        </row>
      </sheetData>
      <sheetData sheetId="2"/>
      <sheetData sheetId="3">
        <row r="7">
          <cell r="B7">
            <v>2593</v>
          </cell>
        </row>
        <row r="9">
          <cell r="B9">
            <v>1232</v>
          </cell>
        </row>
        <row r="16">
          <cell r="B16">
            <v>1347</v>
          </cell>
          <cell r="G16">
            <v>790</v>
          </cell>
          <cell r="H16">
            <v>540</v>
          </cell>
        </row>
        <row r="17">
          <cell r="G17">
            <v>250</v>
          </cell>
        </row>
        <row r="18">
          <cell r="H18">
            <v>58</v>
          </cell>
        </row>
        <row r="19">
          <cell r="H19">
            <v>16</v>
          </cell>
        </row>
        <row r="20">
          <cell r="H20">
            <v>8</v>
          </cell>
        </row>
        <row r="21">
          <cell r="G21">
            <v>848</v>
          </cell>
        </row>
      </sheetData>
      <sheetData sheetId="4">
        <row r="7">
          <cell r="B7">
            <v>2492</v>
          </cell>
        </row>
        <row r="9">
          <cell r="B9">
            <v>1183</v>
          </cell>
        </row>
        <row r="16">
          <cell r="B16">
            <v>1296</v>
          </cell>
          <cell r="G16">
            <v>789</v>
          </cell>
          <cell r="H16">
            <v>531</v>
          </cell>
        </row>
        <row r="17">
          <cell r="G17">
            <v>258</v>
          </cell>
        </row>
        <row r="18">
          <cell r="H18">
            <v>58</v>
          </cell>
        </row>
        <row r="19">
          <cell r="H19">
            <v>22</v>
          </cell>
        </row>
        <row r="20">
          <cell r="H20">
            <v>15</v>
          </cell>
        </row>
        <row r="21">
          <cell r="G21">
            <v>847</v>
          </cell>
        </row>
      </sheetData>
      <sheetData sheetId="5"/>
      <sheetData sheetId="6">
        <row r="7">
          <cell r="B7">
            <v>2520</v>
          </cell>
        </row>
        <row r="9">
          <cell r="B9">
            <v>1209</v>
          </cell>
        </row>
        <row r="16">
          <cell r="B16">
            <v>1304</v>
          </cell>
          <cell r="G16">
            <v>788</v>
          </cell>
          <cell r="H16">
            <v>522</v>
          </cell>
        </row>
        <row r="17">
          <cell r="G17">
            <v>266</v>
          </cell>
        </row>
        <row r="18">
          <cell r="H18">
            <v>58</v>
          </cell>
        </row>
        <row r="19">
          <cell r="H19">
            <v>13</v>
          </cell>
        </row>
        <row r="20">
          <cell r="H20">
            <v>10</v>
          </cell>
        </row>
        <row r="21">
          <cell r="G21">
            <v>846</v>
          </cell>
        </row>
      </sheetData>
      <sheetData sheetId="7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3">
          <cell r="B3">
            <v>121</v>
          </cell>
        </row>
      </sheetData>
      <sheetData sheetId="1">
        <row r="3">
          <cell r="B3">
            <v>83</v>
          </cell>
        </row>
      </sheetData>
      <sheetData sheetId="2">
        <row r="3">
          <cell r="B3">
            <v>108</v>
          </cell>
        </row>
        <row r="7">
          <cell r="B7">
            <v>2568</v>
          </cell>
        </row>
        <row r="9">
          <cell r="B9">
            <v>1251</v>
          </cell>
        </row>
        <row r="16">
          <cell r="B16">
            <v>1308</v>
          </cell>
          <cell r="G16">
            <v>797</v>
          </cell>
          <cell r="H16">
            <v>534</v>
          </cell>
        </row>
        <row r="17">
          <cell r="G17">
            <v>263</v>
          </cell>
        </row>
        <row r="18">
          <cell r="H18">
            <v>58</v>
          </cell>
        </row>
        <row r="19">
          <cell r="H19">
            <v>15</v>
          </cell>
        </row>
        <row r="20">
          <cell r="H20">
            <v>10</v>
          </cell>
        </row>
        <row r="21">
          <cell r="G21">
            <v>855</v>
          </cell>
        </row>
      </sheetData>
      <sheetData sheetId="3">
        <row r="3">
          <cell r="B3">
            <v>148</v>
          </cell>
        </row>
      </sheetData>
      <sheetData sheetId="4">
        <row r="3">
          <cell r="B3">
            <v>135</v>
          </cell>
        </row>
      </sheetData>
      <sheetData sheetId="5">
        <row r="3">
          <cell r="B3">
            <v>119</v>
          </cell>
        </row>
        <row r="7">
          <cell r="B7">
            <v>2508</v>
          </cell>
        </row>
        <row r="9">
          <cell r="B9">
            <v>1201</v>
          </cell>
        </row>
        <row r="16">
          <cell r="B16">
            <v>1297</v>
          </cell>
          <cell r="G16">
            <v>794</v>
          </cell>
          <cell r="H16">
            <v>532</v>
          </cell>
        </row>
        <row r="17">
          <cell r="G17">
            <v>262</v>
          </cell>
        </row>
        <row r="18">
          <cell r="H18">
            <v>58</v>
          </cell>
        </row>
        <row r="19">
          <cell r="H19">
            <v>17</v>
          </cell>
        </row>
        <row r="20">
          <cell r="H20">
            <v>27</v>
          </cell>
        </row>
        <row r="21">
          <cell r="G21">
            <v>852</v>
          </cell>
        </row>
      </sheetData>
      <sheetData sheetId="6">
        <row r="3">
          <cell r="B3">
            <v>110</v>
          </cell>
        </row>
      </sheetData>
      <sheetData sheetId="7">
        <row r="3">
          <cell r="B3">
            <v>143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7">
          <cell r="B7">
            <v>1175</v>
          </cell>
        </row>
        <row r="9">
          <cell r="B9">
            <v>248</v>
          </cell>
        </row>
        <row r="16">
          <cell r="B16">
            <v>911</v>
          </cell>
          <cell r="G16">
            <v>545</v>
          </cell>
          <cell r="H16">
            <v>385</v>
          </cell>
        </row>
        <row r="17">
          <cell r="G17">
            <v>160</v>
          </cell>
        </row>
        <row r="18">
          <cell r="H18">
            <v>17</v>
          </cell>
        </row>
        <row r="20">
          <cell r="H20">
            <v>13</v>
          </cell>
        </row>
        <row r="21">
          <cell r="H21">
            <v>0</v>
          </cell>
        </row>
        <row r="22">
          <cell r="G22">
            <v>562</v>
          </cell>
        </row>
      </sheetData>
      <sheetData sheetId="1"/>
      <sheetData sheetId="2"/>
      <sheetData sheetId="3"/>
      <sheetData sheetId="4">
        <row r="7">
          <cell r="B7">
            <v>1151</v>
          </cell>
        </row>
        <row r="9">
          <cell r="B9">
            <v>279</v>
          </cell>
        </row>
        <row r="16">
          <cell r="B16">
            <v>871</v>
          </cell>
          <cell r="G16">
            <v>531</v>
          </cell>
          <cell r="H16">
            <v>373</v>
          </cell>
        </row>
        <row r="17">
          <cell r="G17">
            <v>158</v>
          </cell>
        </row>
        <row r="18">
          <cell r="H18">
            <v>20</v>
          </cell>
        </row>
        <row r="20">
          <cell r="H20">
            <v>15</v>
          </cell>
        </row>
        <row r="21">
          <cell r="H21">
            <v>0</v>
          </cell>
        </row>
        <row r="22">
          <cell r="G22">
            <v>553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1213</v>
          </cell>
        </row>
        <row r="9">
          <cell r="B9">
            <v>287</v>
          </cell>
        </row>
        <row r="16">
          <cell r="B16">
            <v>926</v>
          </cell>
          <cell r="G16">
            <v>515</v>
          </cell>
          <cell r="H16">
            <v>373</v>
          </cell>
        </row>
        <row r="17">
          <cell r="G17">
            <v>142</v>
          </cell>
        </row>
        <row r="18">
          <cell r="H18">
            <v>21</v>
          </cell>
        </row>
        <row r="19">
          <cell r="H19">
            <v>6</v>
          </cell>
        </row>
        <row r="20">
          <cell r="H20">
            <v>0</v>
          </cell>
        </row>
        <row r="21">
          <cell r="G21">
            <v>536</v>
          </cell>
        </row>
      </sheetData>
      <sheetData sheetId="13"/>
      <sheetData sheetId="14"/>
      <sheetData sheetId="15"/>
      <sheetData sheetId="16">
        <row r="7">
          <cell r="B7">
            <v>1200</v>
          </cell>
        </row>
        <row r="9">
          <cell r="B9">
            <v>273</v>
          </cell>
        </row>
        <row r="16">
          <cell r="B16">
            <v>924</v>
          </cell>
          <cell r="G16">
            <v>517</v>
          </cell>
          <cell r="H16">
            <v>376</v>
          </cell>
        </row>
        <row r="17">
          <cell r="G17">
            <v>141</v>
          </cell>
        </row>
        <row r="18">
          <cell r="H18">
            <v>21</v>
          </cell>
        </row>
        <row r="19">
          <cell r="H19">
            <v>11</v>
          </cell>
        </row>
        <row r="20">
          <cell r="H20">
            <v>8</v>
          </cell>
        </row>
        <row r="21">
          <cell r="G21">
            <v>538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1237</v>
          </cell>
        </row>
        <row r="9">
          <cell r="B9">
            <v>301</v>
          </cell>
        </row>
        <row r="16">
          <cell r="B16">
            <v>927</v>
          </cell>
          <cell r="G16">
            <v>513</v>
          </cell>
          <cell r="H16">
            <v>388</v>
          </cell>
        </row>
        <row r="17">
          <cell r="G17">
            <v>125</v>
          </cell>
        </row>
        <row r="18">
          <cell r="H18">
            <v>27</v>
          </cell>
        </row>
        <row r="19">
          <cell r="H19">
            <v>16</v>
          </cell>
        </row>
        <row r="20">
          <cell r="H20">
            <v>11</v>
          </cell>
        </row>
        <row r="21">
          <cell r="G21">
            <v>540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3">
          <cell r="B3">
            <v>89</v>
          </cell>
        </row>
      </sheetData>
      <sheetData sheetId="1"/>
      <sheetData sheetId="2"/>
      <sheetData sheetId="3"/>
      <sheetData sheetId="4">
        <row r="3">
          <cell r="B3">
            <v>61</v>
          </cell>
        </row>
      </sheetData>
      <sheetData sheetId="5"/>
      <sheetData sheetId="6"/>
      <sheetData sheetId="7"/>
      <sheetData sheetId="8">
        <row r="3">
          <cell r="B3">
            <v>31</v>
          </cell>
        </row>
        <row r="7">
          <cell r="B7">
            <v>1174</v>
          </cell>
        </row>
        <row r="9">
          <cell r="B9">
            <v>279</v>
          </cell>
        </row>
        <row r="16">
          <cell r="B16">
            <v>895</v>
          </cell>
          <cell r="G16">
            <v>521</v>
          </cell>
          <cell r="H16">
            <v>373</v>
          </cell>
        </row>
        <row r="17">
          <cell r="G17">
            <v>148</v>
          </cell>
        </row>
        <row r="18">
          <cell r="H18">
            <v>20</v>
          </cell>
        </row>
        <row r="19">
          <cell r="H19">
            <v>6</v>
          </cell>
        </row>
        <row r="20">
          <cell r="H20">
            <v>1</v>
          </cell>
        </row>
        <row r="21">
          <cell r="G21">
            <v>541</v>
          </cell>
        </row>
      </sheetData>
      <sheetData sheetId="9"/>
      <sheetData sheetId="10"/>
      <sheetData sheetId="11"/>
      <sheetData sheetId="12">
        <row r="3">
          <cell r="B3">
            <v>80</v>
          </cell>
        </row>
      </sheetData>
      <sheetData sheetId="13"/>
      <sheetData sheetId="14"/>
      <sheetData sheetId="15"/>
      <sheetData sheetId="16">
        <row r="3">
          <cell r="B3">
            <v>56</v>
          </cell>
        </row>
      </sheetData>
      <sheetData sheetId="17"/>
      <sheetData sheetId="18"/>
      <sheetData sheetId="19"/>
      <sheetData sheetId="20">
        <row r="3">
          <cell r="B3">
            <v>82</v>
          </cell>
        </row>
        <row r="7">
          <cell r="B7">
            <v>1217</v>
          </cell>
        </row>
        <row r="9">
          <cell r="B9">
            <v>279</v>
          </cell>
        </row>
        <row r="16">
          <cell r="B16">
            <v>933</v>
          </cell>
          <cell r="G16">
            <v>508</v>
          </cell>
          <cell r="H16">
            <v>381</v>
          </cell>
        </row>
        <row r="17">
          <cell r="G17">
            <v>127</v>
          </cell>
        </row>
        <row r="18">
          <cell r="H18">
            <v>25</v>
          </cell>
        </row>
        <row r="19">
          <cell r="H19">
            <v>6</v>
          </cell>
        </row>
        <row r="20">
          <cell r="H20">
            <v>2</v>
          </cell>
        </row>
        <row r="21">
          <cell r="G21">
            <v>533</v>
          </cell>
        </row>
      </sheetData>
      <sheetData sheetId="21"/>
      <sheetData sheetId="22"/>
      <sheetData sheetId="23"/>
      <sheetData sheetId="24">
        <row r="3">
          <cell r="B3">
            <v>77</v>
          </cell>
        </row>
      </sheetData>
      <sheetData sheetId="25"/>
      <sheetData sheetId="26"/>
      <sheetData sheetId="27"/>
      <sheetData sheetId="28">
        <row r="3">
          <cell r="B3">
            <v>69</v>
          </cell>
        </row>
      </sheetData>
      <sheetData sheetId="29"/>
      <sheetData sheetId="30"/>
      <sheetData sheetId="3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7">
          <cell r="B7">
            <v>817</v>
          </cell>
        </row>
        <row r="9">
          <cell r="B9">
            <v>109</v>
          </cell>
        </row>
        <row r="16">
          <cell r="B16">
            <v>700</v>
          </cell>
          <cell r="G16">
            <v>337</v>
          </cell>
          <cell r="H16">
            <v>286</v>
          </cell>
        </row>
        <row r="17">
          <cell r="G17">
            <v>51</v>
          </cell>
        </row>
        <row r="18">
          <cell r="H18">
            <v>14</v>
          </cell>
        </row>
        <row r="20">
          <cell r="H20">
            <v>7</v>
          </cell>
        </row>
        <row r="21">
          <cell r="H21">
            <v>0</v>
          </cell>
        </row>
        <row r="22">
          <cell r="G22">
            <v>351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805</v>
          </cell>
        </row>
        <row r="9">
          <cell r="B9">
            <v>101</v>
          </cell>
        </row>
        <row r="16">
          <cell r="B16">
            <v>697</v>
          </cell>
          <cell r="G16">
            <v>347</v>
          </cell>
          <cell r="H16">
            <v>287</v>
          </cell>
        </row>
        <row r="17">
          <cell r="G17">
            <v>60</v>
          </cell>
        </row>
        <row r="18">
          <cell r="H18">
            <v>14</v>
          </cell>
        </row>
        <row r="20">
          <cell r="H20">
            <v>3</v>
          </cell>
        </row>
        <row r="21">
          <cell r="H21">
            <v>14</v>
          </cell>
        </row>
        <row r="22">
          <cell r="G22">
            <v>389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791</v>
          </cell>
        </row>
        <row r="9">
          <cell r="B9">
            <v>99</v>
          </cell>
        </row>
        <row r="16">
          <cell r="B16">
            <v>692</v>
          </cell>
          <cell r="G16">
            <v>376</v>
          </cell>
          <cell r="H16">
            <v>286</v>
          </cell>
        </row>
        <row r="17">
          <cell r="G17">
            <v>90</v>
          </cell>
        </row>
        <row r="18">
          <cell r="H18">
            <v>16</v>
          </cell>
        </row>
        <row r="19">
          <cell r="H19">
            <v>14</v>
          </cell>
        </row>
        <row r="20">
          <cell r="H20">
            <v>8</v>
          </cell>
        </row>
        <row r="21">
          <cell r="G21">
            <v>392</v>
          </cell>
        </row>
      </sheetData>
      <sheetData sheetId="19"/>
      <sheetData sheetId="20"/>
      <sheetData sheetId="21"/>
      <sheetData sheetId="22"/>
      <sheetData sheetId="23"/>
      <sheetData sheetId="24">
        <row r="7">
          <cell r="B7">
            <v>786</v>
          </cell>
        </row>
        <row r="9">
          <cell r="B9">
            <v>114</v>
          </cell>
        </row>
        <row r="16">
          <cell r="B16">
            <v>657</v>
          </cell>
          <cell r="G16">
            <v>366</v>
          </cell>
          <cell r="H16">
            <v>281</v>
          </cell>
        </row>
        <row r="17">
          <cell r="G17">
            <v>85</v>
          </cell>
        </row>
        <row r="18">
          <cell r="H18">
            <v>17</v>
          </cell>
        </row>
        <row r="19">
          <cell r="H19">
            <v>9</v>
          </cell>
        </row>
        <row r="20">
          <cell r="H20">
            <v>6</v>
          </cell>
        </row>
        <row r="21">
          <cell r="G21">
            <v>383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B7">
            <v>805</v>
          </cell>
        </row>
        <row r="9">
          <cell r="B9">
            <v>98</v>
          </cell>
        </row>
        <row r="16">
          <cell r="B16">
            <v>707</v>
          </cell>
          <cell r="G16">
            <v>362</v>
          </cell>
          <cell r="H16">
            <v>284</v>
          </cell>
        </row>
        <row r="17">
          <cell r="G17">
            <v>78</v>
          </cell>
        </row>
        <row r="18">
          <cell r="H18">
            <v>22</v>
          </cell>
        </row>
        <row r="19">
          <cell r="H19">
            <v>1</v>
          </cell>
        </row>
        <row r="20">
          <cell r="H20">
            <v>10</v>
          </cell>
        </row>
        <row r="21">
          <cell r="G21">
            <v>384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3">
          <cell r="B3">
            <v>55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>
            <v>60</v>
          </cell>
        </row>
        <row r="7">
          <cell r="B7">
            <v>815</v>
          </cell>
        </row>
        <row r="9">
          <cell r="B9">
            <v>112</v>
          </cell>
        </row>
        <row r="16">
          <cell r="B16">
            <v>699</v>
          </cell>
          <cell r="G16">
            <v>371</v>
          </cell>
          <cell r="H16">
            <v>289</v>
          </cell>
        </row>
        <row r="17">
          <cell r="G17">
            <v>82</v>
          </cell>
        </row>
        <row r="18">
          <cell r="H18">
            <v>16</v>
          </cell>
        </row>
        <row r="19">
          <cell r="H19">
            <v>3</v>
          </cell>
        </row>
        <row r="20">
          <cell r="H20">
            <v>0</v>
          </cell>
        </row>
        <row r="21">
          <cell r="G21">
            <v>387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B3">
            <v>40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B3">
            <v>47</v>
          </cell>
        </row>
      </sheetData>
      <sheetData sheetId="25"/>
      <sheetData sheetId="26"/>
      <sheetData sheetId="27"/>
      <sheetData sheetId="28"/>
      <sheetData sheetId="29"/>
      <sheetData sheetId="30">
        <row r="3">
          <cell r="B3">
            <v>50</v>
          </cell>
        </row>
        <row r="7">
          <cell r="B7">
            <v>803</v>
          </cell>
        </row>
        <row r="9">
          <cell r="B9">
            <v>101</v>
          </cell>
        </row>
        <row r="16">
          <cell r="B16">
            <v>698</v>
          </cell>
          <cell r="G16">
            <v>363</v>
          </cell>
          <cell r="H16">
            <v>291</v>
          </cell>
        </row>
        <row r="17">
          <cell r="G17">
            <v>72</v>
          </cell>
        </row>
        <row r="18">
          <cell r="H18">
            <v>19</v>
          </cell>
        </row>
        <row r="19">
          <cell r="H19">
            <v>11</v>
          </cell>
        </row>
        <row r="20">
          <cell r="H20">
            <v>6</v>
          </cell>
        </row>
        <row r="21">
          <cell r="G21">
            <v>382</v>
          </cell>
        </row>
      </sheetData>
      <sheetData sheetId="31"/>
      <sheetData sheetId="32"/>
      <sheetData sheetId="33"/>
      <sheetData sheetId="34"/>
      <sheetData sheetId="35"/>
      <sheetData sheetId="36">
        <row r="3">
          <cell r="B3">
            <v>46</v>
          </cell>
        </row>
      </sheetData>
      <sheetData sheetId="37"/>
      <sheetData sheetId="38"/>
      <sheetData sheetId="39"/>
      <sheetData sheetId="40"/>
      <sheetData sheetId="41"/>
      <sheetData sheetId="42">
        <row r="3">
          <cell r="B3">
            <v>44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7">
          <cell r="B7">
            <v>1352</v>
          </cell>
        </row>
        <row r="9">
          <cell r="B9">
            <v>235</v>
          </cell>
        </row>
        <row r="16">
          <cell r="B16">
            <v>1097</v>
          </cell>
          <cell r="G16">
            <v>490</v>
          </cell>
          <cell r="H16">
            <v>436</v>
          </cell>
        </row>
        <row r="17">
          <cell r="G17">
            <v>54</v>
          </cell>
        </row>
        <row r="18">
          <cell r="H18">
            <v>28</v>
          </cell>
        </row>
        <row r="20">
          <cell r="H20">
            <v>16</v>
          </cell>
        </row>
        <row r="21">
          <cell r="H21">
            <v>1</v>
          </cell>
        </row>
        <row r="22">
          <cell r="G22">
            <v>522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1327</v>
          </cell>
        </row>
        <row r="9">
          <cell r="B9">
            <v>242</v>
          </cell>
        </row>
        <row r="16">
          <cell r="B16">
            <v>1080</v>
          </cell>
          <cell r="G16">
            <v>495</v>
          </cell>
          <cell r="H16">
            <v>431</v>
          </cell>
        </row>
        <row r="17">
          <cell r="G17">
            <v>64</v>
          </cell>
        </row>
        <row r="18">
          <cell r="H18">
            <v>28</v>
          </cell>
        </row>
        <row r="20">
          <cell r="H20">
            <v>0</v>
          </cell>
        </row>
        <row r="21">
          <cell r="H21">
            <v>9</v>
          </cell>
        </row>
        <row r="22">
          <cell r="G22">
            <v>537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1315</v>
          </cell>
        </row>
        <row r="9">
          <cell r="B9">
            <v>252</v>
          </cell>
        </row>
        <row r="16">
          <cell r="B16">
            <v>1049</v>
          </cell>
          <cell r="G16">
            <v>509</v>
          </cell>
          <cell r="H16">
            <v>444</v>
          </cell>
        </row>
        <row r="17">
          <cell r="G17">
            <v>65</v>
          </cell>
        </row>
        <row r="18">
          <cell r="H18">
            <v>26</v>
          </cell>
        </row>
        <row r="19">
          <cell r="H19">
            <v>14</v>
          </cell>
        </row>
        <row r="20">
          <cell r="H20">
            <v>6</v>
          </cell>
        </row>
        <row r="21">
          <cell r="G21">
            <v>535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7">
          <cell r="B7">
            <v>1332</v>
          </cell>
        </row>
        <row r="9">
          <cell r="B9">
            <v>230</v>
          </cell>
        </row>
        <row r="16">
          <cell r="B16">
            <v>1078</v>
          </cell>
          <cell r="G16">
            <v>504</v>
          </cell>
          <cell r="H16">
            <v>442</v>
          </cell>
        </row>
        <row r="17">
          <cell r="G17">
            <v>62</v>
          </cell>
        </row>
        <row r="18">
          <cell r="H18">
            <v>26</v>
          </cell>
        </row>
        <row r="19">
          <cell r="H19">
            <v>0</v>
          </cell>
        </row>
        <row r="20">
          <cell r="H20">
            <v>9</v>
          </cell>
        </row>
        <row r="21">
          <cell r="G21">
            <v>530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B7">
            <v>1276</v>
          </cell>
        </row>
        <row r="9">
          <cell r="B9">
            <v>204</v>
          </cell>
        </row>
        <row r="16">
          <cell r="B16">
            <v>1053</v>
          </cell>
          <cell r="G16">
            <v>523</v>
          </cell>
          <cell r="H16">
            <v>439</v>
          </cell>
        </row>
        <row r="17">
          <cell r="G17">
            <v>84</v>
          </cell>
        </row>
        <row r="18">
          <cell r="H18">
            <v>26</v>
          </cell>
        </row>
        <row r="19">
          <cell r="H19">
            <v>21</v>
          </cell>
        </row>
        <row r="20">
          <cell r="H20">
            <v>16</v>
          </cell>
        </row>
        <row r="21">
          <cell r="G21">
            <v>549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3">
          <cell r="B3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B3">
            <v>52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B3">
            <v>74</v>
          </cell>
        </row>
        <row r="7">
          <cell r="B7">
            <v>1320</v>
          </cell>
        </row>
        <row r="9">
          <cell r="B9">
            <v>265</v>
          </cell>
        </row>
        <row r="16">
          <cell r="B16">
            <v>1044</v>
          </cell>
          <cell r="G16">
            <v>520</v>
          </cell>
          <cell r="H16">
            <v>434</v>
          </cell>
        </row>
        <row r="17">
          <cell r="G17">
            <v>86</v>
          </cell>
        </row>
        <row r="18">
          <cell r="H18">
            <v>27</v>
          </cell>
        </row>
        <row r="19">
          <cell r="H19">
            <v>18</v>
          </cell>
        </row>
        <row r="20">
          <cell r="H20">
            <v>11</v>
          </cell>
        </row>
        <row r="21">
          <cell r="G21">
            <v>547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3">
          <cell r="B3">
            <v>70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79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3">
          <cell r="B3">
            <v>76</v>
          </cell>
        </row>
        <row r="7">
          <cell r="B7">
            <v>1298</v>
          </cell>
        </row>
        <row r="9">
          <cell r="B9">
            <v>217</v>
          </cell>
        </row>
        <row r="16">
          <cell r="B16">
            <v>1069</v>
          </cell>
          <cell r="G16">
            <v>518</v>
          </cell>
          <cell r="H16">
            <v>444</v>
          </cell>
        </row>
        <row r="17">
          <cell r="G17">
            <v>74</v>
          </cell>
        </row>
        <row r="18">
          <cell r="H18">
            <v>26</v>
          </cell>
        </row>
        <row r="19">
          <cell r="H19">
            <v>11</v>
          </cell>
        </row>
        <row r="20">
          <cell r="H20">
            <v>14</v>
          </cell>
        </row>
        <row r="21">
          <cell r="G21">
            <v>544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3">
          <cell r="B3">
            <v>80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3">
          <cell r="B3">
            <v>91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1692</v>
          </cell>
        </row>
        <row r="17">
          <cell r="S17">
            <v>440</v>
          </cell>
        </row>
        <row r="26">
          <cell r="S26">
            <v>453</v>
          </cell>
        </row>
        <row r="31">
          <cell r="S31">
            <v>1401</v>
          </cell>
        </row>
        <row r="38">
          <cell r="S38">
            <v>2139</v>
          </cell>
        </row>
        <row r="42">
          <cell r="S42">
            <v>2807</v>
          </cell>
        </row>
        <row r="48">
          <cell r="S48">
            <v>1627</v>
          </cell>
        </row>
        <row r="56">
          <cell r="S56">
            <v>578</v>
          </cell>
        </row>
        <row r="58">
          <cell r="S58">
            <v>1499</v>
          </cell>
        </row>
        <row r="59">
          <cell r="S59">
            <v>290</v>
          </cell>
        </row>
        <row r="65">
          <cell r="S65">
            <v>1781</v>
          </cell>
        </row>
        <row r="68">
          <cell r="S68">
            <v>2504</v>
          </cell>
        </row>
        <row r="73">
          <cell r="S73">
            <v>1425</v>
          </cell>
        </row>
        <row r="76">
          <cell r="S76">
            <v>3458</v>
          </cell>
        </row>
        <row r="84">
          <cell r="S84">
            <v>739</v>
          </cell>
        </row>
        <row r="87">
          <cell r="S87">
            <v>1503</v>
          </cell>
        </row>
        <row r="90">
          <cell r="S90">
            <v>120</v>
          </cell>
        </row>
        <row r="93">
          <cell r="S93">
            <v>2929</v>
          </cell>
        </row>
        <row r="97">
          <cell r="S97">
            <v>1456</v>
          </cell>
        </row>
        <row r="103">
          <cell r="S103">
            <v>1008</v>
          </cell>
        </row>
        <row r="110">
          <cell r="S110">
            <v>2137</v>
          </cell>
        </row>
        <row r="112">
          <cell r="S112">
            <v>31986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1669</v>
          </cell>
        </row>
        <row r="17">
          <cell r="S17">
            <v>438</v>
          </cell>
        </row>
        <row r="26">
          <cell r="S26">
            <v>480</v>
          </cell>
        </row>
        <row r="31">
          <cell r="S31">
            <v>1373</v>
          </cell>
        </row>
        <row r="38">
          <cell r="S38">
            <v>2177</v>
          </cell>
        </row>
        <row r="42">
          <cell r="S42">
            <v>2794</v>
          </cell>
        </row>
        <row r="48">
          <cell r="S48">
            <v>1636</v>
          </cell>
        </row>
        <row r="56">
          <cell r="S56">
            <v>570</v>
          </cell>
        </row>
        <row r="58">
          <cell r="S58">
            <v>1480</v>
          </cell>
        </row>
        <row r="59">
          <cell r="S59">
            <v>282</v>
          </cell>
        </row>
        <row r="65">
          <cell r="S65">
            <v>1747</v>
          </cell>
        </row>
        <row r="68">
          <cell r="S68">
            <v>2426</v>
          </cell>
        </row>
        <row r="73">
          <cell r="S73">
            <v>1438</v>
          </cell>
        </row>
        <row r="76">
          <cell r="S76">
            <v>3427</v>
          </cell>
        </row>
        <row r="84">
          <cell r="S84">
            <v>740</v>
          </cell>
        </row>
        <row r="87">
          <cell r="S87">
            <v>1532</v>
          </cell>
        </row>
        <row r="90">
          <cell r="S90">
            <v>115</v>
          </cell>
        </row>
        <row r="93">
          <cell r="S93">
            <v>2886</v>
          </cell>
        </row>
        <row r="97">
          <cell r="S97">
            <v>1434</v>
          </cell>
        </row>
        <row r="103">
          <cell r="S103">
            <v>1019</v>
          </cell>
        </row>
        <row r="110">
          <cell r="S110">
            <v>2150</v>
          </cell>
        </row>
        <row r="112">
          <cell r="S112">
            <v>31813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1689</v>
          </cell>
        </row>
        <row r="17">
          <cell r="S17">
            <v>443</v>
          </cell>
        </row>
        <row r="26">
          <cell r="S26">
            <v>494</v>
          </cell>
        </row>
        <row r="31">
          <cell r="S31">
            <v>1400</v>
          </cell>
        </row>
        <row r="38">
          <cell r="S38">
            <v>2172</v>
          </cell>
        </row>
        <row r="42">
          <cell r="S42">
            <v>2826</v>
          </cell>
        </row>
        <row r="48">
          <cell r="S48">
            <v>1643</v>
          </cell>
        </row>
        <row r="56">
          <cell r="S56">
            <v>566</v>
          </cell>
        </row>
        <row r="58">
          <cell r="S58">
            <v>1489</v>
          </cell>
        </row>
        <row r="59">
          <cell r="S59">
            <v>280</v>
          </cell>
        </row>
        <row r="65">
          <cell r="S65">
            <v>1726</v>
          </cell>
        </row>
        <row r="68">
          <cell r="S68">
            <v>2404</v>
          </cell>
        </row>
        <row r="73">
          <cell r="S73">
            <v>1456</v>
          </cell>
        </row>
        <row r="76">
          <cell r="S76">
            <v>3360</v>
          </cell>
        </row>
        <row r="84">
          <cell r="S84">
            <v>724</v>
          </cell>
        </row>
        <row r="87">
          <cell r="S87">
            <v>1533</v>
          </cell>
        </row>
        <row r="90">
          <cell r="S90">
            <v>115</v>
          </cell>
        </row>
        <row r="93">
          <cell r="S93">
            <v>2907</v>
          </cell>
        </row>
        <row r="97">
          <cell r="S97">
            <v>1460</v>
          </cell>
        </row>
        <row r="103">
          <cell r="S103">
            <v>1038</v>
          </cell>
        </row>
        <row r="110">
          <cell r="S110">
            <v>2132</v>
          </cell>
        </row>
        <row r="112">
          <cell r="S112">
            <v>31857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I10" sqref="I10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67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17" t="str">
        <f>'Statewide Charts FY 18-19'!N2</f>
        <v>August 2018</v>
      </c>
    </row>
    <row r="24" spans="2:14" x14ac:dyDescent="0.25">
      <c r="B24" s="2" t="str">
        <f>B2</f>
        <v>Southern Region</v>
      </c>
      <c r="N24" s="17" t="str">
        <f>'Statewide Charts FY 18-19'!N2</f>
        <v>August 2018</v>
      </c>
    </row>
    <row r="46" spans="2:14" x14ac:dyDescent="0.25">
      <c r="B46" s="2" t="str">
        <f>B2</f>
        <v>Southern Region</v>
      </c>
      <c r="N46" s="17" t="str">
        <f>'Statewide Charts FY 18-19'!N2</f>
        <v>August 2018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20" sqref="M20"/>
    </sheetView>
  </sheetViews>
  <sheetFormatPr defaultRowHeight="15" x14ac:dyDescent="0.25"/>
  <cols>
    <col min="1" max="1" width="39.5703125" style="5" customWidth="1"/>
    <col min="2" max="2" width="6.85546875" style="8" bestFit="1" customWidth="1"/>
    <col min="3" max="3" width="6.7109375" style="8" bestFit="1" customWidth="1"/>
    <col min="4" max="4" width="7.28515625" style="8" bestFit="1" customWidth="1"/>
    <col min="5" max="5" width="6.85546875" style="8" bestFit="1" customWidth="1"/>
    <col min="6" max="6" width="6.5703125" style="8" bestFit="1" customWidth="1"/>
    <col min="7" max="7" width="6.85546875" style="8" bestFit="1" customWidth="1"/>
    <col min="8" max="8" width="7.28515625" style="8" bestFit="1" customWidth="1"/>
    <col min="9" max="13" width="7.28515625" style="8" customWidth="1"/>
    <col min="14" max="16384" width="9.140625" style="8"/>
  </cols>
  <sheetData>
    <row r="1" spans="1:13" s="5" customFormat="1" x14ac:dyDescent="0.25">
      <c r="B1" s="6">
        <v>42979</v>
      </c>
      <c r="C1" s="6">
        <v>43009</v>
      </c>
      <c r="D1" s="6">
        <v>43040</v>
      </c>
      <c r="E1" s="6">
        <v>43070</v>
      </c>
      <c r="F1" s="6">
        <v>43101</v>
      </c>
      <c r="G1" s="6">
        <v>43132</v>
      </c>
      <c r="H1" s="6">
        <v>43160</v>
      </c>
      <c r="I1" s="6">
        <v>43191</v>
      </c>
      <c r="J1" s="6">
        <v>43221</v>
      </c>
      <c r="K1" s="6">
        <v>43252</v>
      </c>
      <c r="L1" s="6">
        <v>43282</v>
      </c>
      <c r="M1" s="6">
        <v>43313</v>
      </c>
    </row>
    <row r="2" spans="1:13" x14ac:dyDescent="0.25">
      <c r="A2" s="5" t="s">
        <v>31</v>
      </c>
      <c r="B2" s="7">
        <v>1683</v>
      </c>
      <c r="C2" s="7">
        <v>1658</v>
      </c>
      <c r="D2" s="7">
        <v>1660</v>
      </c>
      <c r="E2" s="7">
        <v>1640</v>
      </c>
      <c r="F2" s="7">
        <v>1622</v>
      </c>
      <c r="G2" s="7">
        <f>[6]Sheet1!$S$9</f>
        <v>1669</v>
      </c>
      <c r="H2" s="7">
        <f>[7]Sheet1!$S$9</f>
        <v>1692</v>
      </c>
      <c r="I2" s="7">
        <f>[8]Sheet1!$S$9</f>
        <v>1669</v>
      </c>
      <c r="J2" s="7">
        <f>[9]Sheet1!$S$9</f>
        <v>1689</v>
      </c>
      <c r="K2" s="7">
        <f>[10]Sheet1!$S$9</f>
        <v>1765</v>
      </c>
      <c r="L2" s="7">
        <f>[11]Sheet1!$S$9</f>
        <v>1746</v>
      </c>
      <c r="M2" s="7">
        <f>[12]Sheet1!$S$9</f>
        <v>1807</v>
      </c>
    </row>
    <row r="3" spans="1:13" x14ac:dyDescent="0.25">
      <c r="A3" s="5" t="s">
        <v>0</v>
      </c>
      <c r="B3" s="7">
        <v>1337</v>
      </c>
      <c r="C3" s="7">
        <v>1335</v>
      </c>
      <c r="D3" s="7">
        <v>1319</v>
      </c>
      <c r="E3" s="7">
        <v>1312</v>
      </c>
      <c r="F3" s="7">
        <v>1298</v>
      </c>
      <c r="G3" s="7">
        <f>'[30]1st Circuit Summary 02.18'!$B$7</f>
        <v>1328</v>
      </c>
      <c r="H3" s="7">
        <f>'[31]1st Circuit Summary 03.18'!$B$7</f>
        <v>1387</v>
      </c>
      <c r="I3" s="7">
        <f>'[30]1st Circuit Summary 04.18'!$B$7</f>
        <v>1357</v>
      </c>
      <c r="J3" s="7">
        <f>'[30]1st Circuit Summary 05.18'!$B$7</f>
        <v>1375</v>
      </c>
      <c r="K3" s="7">
        <f>'[31]1st Circuit Summary 06.18'!$B$7</f>
        <v>1440</v>
      </c>
      <c r="L3" s="7">
        <f>'[30]1st Circuit Summary 07.18'!$B$7</f>
        <v>1443</v>
      </c>
      <c r="M3" s="7">
        <f>'[30]1st Circuit Summary 08.18'!$B$7</f>
        <v>1471</v>
      </c>
    </row>
    <row r="4" spans="1:13" x14ac:dyDescent="0.25">
      <c r="A4" s="5" t="s">
        <v>1</v>
      </c>
      <c r="B4" s="7">
        <v>1019</v>
      </c>
      <c r="C4" s="7">
        <v>1003</v>
      </c>
      <c r="D4" s="7">
        <v>1007</v>
      </c>
      <c r="E4" s="7">
        <v>1004</v>
      </c>
      <c r="F4" s="7">
        <v>994</v>
      </c>
      <c r="G4" s="7">
        <f>'[30]1st Circuit Summary 02.18'!$B$16</f>
        <v>1033</v>
      </c>
      <c r="H4" s="7">
        <f>'[31]1st Circuit Summary 03.18'!$B$16</f>
        <v>1067</v>
      </c>
      <c r="I4" s="7">
        <f>'[30]1st Circuit Summary 04.18'!$B$16</f>
        <v>1051</v>
      </c>
      <c r="J4" s="7">
        <f>'[30]1st Circuit Summary 05.18'!$B$16</f>
        <v>1037</v>
      </c>
      <c r="K4" s="7">
        <f>'[31]1st Circuit Summary 06.18'!$B$16</f>
        <v>1085</v>
      </c>
      <c r="L4" s="7">
        <f>'[30]1st Circuit Summary 07.18'!$B$16</f>
        <v>1080</v>
      </c>
      <c r="M4" s="7">
        <f>'[30]1st Circuit Summary 08.18'!$B$11+'[30]1st Circuit Summary 08.18'!$B$13</f>
        <v>1107</v>
      </c>
    </row>
    <row r="5" spans="1:13" x14ac:dyDescent="0.25">
      <c r="A5" s="5" t="s">
        <v>6</v>
      </c>
      <c r="B5" s="7">
        <v>304</v>
      </c>
      <c r="C5" s="7">
        <v>332</v>
      </c>
      <c r="D5" s="7">
        <v>306</v>
      </c>
      <c r="E5" s="7">
        <v>307</v>
      </c>
      <c r="F5" s="7">
        <v>304</v>
      </c>
      <c r="G5" s="7">
        <f>'[30]1st Circuit Summary 02.18'!$B$9</f>
        <v>295</v>
      </c>
      <c r="H5" s="7">
        <f>'[31]1st Circuit Summary 03.18'!$B$9</f>
        <v>320</v>
      </c>
      <c r="I5" s="7">
        <f>'[30]1st Circuit Summary 04.18'!$B$9</f>
        <v>306</v>
      </c>
      <c r="J5" s="7">
        <f>'[30]1st Circuit Summary 05.18'!$B$9</f>
        <v>338</v>
      </c>
      <c r="K5" s="7">
        <f>'[31]1st Circuit Summary 06.18'!$B$9</f>
        <v>355</v>
      </c>
      <c r="L5" s="7">
        <f>'[30]1st Circuit Summary 07.18'!$B$9</f>
        <v>361</v>
      </c>
      <c r="M5" s="7">
        <f>'[30]1st Circuit Summary 08.18'!$B$9</f>
        <v>364</v>
      </c>
    </row>
    <row r="6" spans="1:13" x14ac:dyDescent="0.25">
      <c r="A6" s="5" t="s">
        <v>7</v>
      </c>
      <c r="B6" s="7">
        <v>14</v>
      </c>
      <c r="C6" s="7">
        <v>0</v>
      </c>
      <c r="D6" s="7">
        <v>6</v>
      </c>
      <c r="E6" s="7">
        <v>1</v>
      </c>
      <c r="F6" s="7">
        <v>0</v>
      </c>
      <c r="G6" s="7">
        <f t="shared" ref="G6:M6" si="0">G3-(G4+G5)</f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2</v>
      </c>
      <c r="M6" s="7">
        <f t="shared" si="0"/>
        <v>0</v>
      </c>
    </row>
    <row r="7" spans="1:13" s="5" customForma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5" customFormat="1" x14ac:dyDescent="0.25">
      <c r="B8" s="6">
        <v>42979</v>
      </c>
      <c r="C8" s="6">
        <v>43009</v>
      </c>
      <c r="D8" s="6">
        <v>43040</v>
      </c>
      <c r="E8" s="6">
        <v>43070</v>
      </c>
      <c r="F8" s="6">
        <v>43101</v>
      </c>
      <c r="G8" s="6">
        <v>43132</v>
      </c>
      <c r="H8" s="6">
        <v>43160</v>
      </c>
      <c r="I8" s="6">
        <v>43191</v>
      </c>
      <c r="J8" s="6">
        <v>43221</v>
      </c>
      <c r="K8" s="6">
        <v>43252</v>
      </c>
      <c r="L8" s="6">
        <v>43282</v>
      </c>
      <c r="M8" s="6">
        <v>43313</v>
      </c>
    </row>
    <row r="9" spans="1:13" x14ac:dyDescent="0.25">
      <c r="A9" s="2" t="s">
        <v>69</v>
      </c>
      <c r="B9" s="7">
        <v>646</v>
      </c>
      <c r="C9" s="7">
        <v>638</v>
      </c>
      <c r="D9" s="7">
        <v>649</v>
      </c>
      <c r="E9" s="7">
        <v>640</v>
      </c>
      <c r="F9" s="7">
        <v>648</v>
      </c>
      <c r="G9" s="7">
        <f>'[30]1st Circuit Summary 02.18'!$G$21</f>
        <v>641</v>
      </c>
      <c r="H9" s="7">
        <f>'[31]1st Circuit Summary 03.18'!$G$21</f>
        <v>635</v>
      </c>
      <c r="I9" s="7">
        <f>'[30]1st Circuit Summary 04.18'!$G$21</f>
        <v>639</v>
      </c>
      <c r="J9" s="7">
        <f>'[30]1st Circuit Summary 05.18'!$G$21</f>
        <v>641</v>
      </c>
      <c r="K9" s="7">
        <f>'[31]1st Circuit Summary 06.18'!$G$21</f>
        <v>647</v>
      </c>
      <c r="L9" s="7">
        <f>'[30]1st Circuit Summary 07.18'!$G$22</f>
        <v>649</v>
      </c>
      <c r="M9" s="7">
        <f>'[30]1st Circuit Summary 08.18'!$G$22+'[16]GAL Alumni by County'!$C$7</f>
        <v>1073</v>
      </c>
    </row>
    <row r="10" spans="1:13" x14ac:dyDescent="0.25">
      <c r="A10" s="2" t="s">
        <v>58</v>
      </c>
      <c r="B10" s="7">
        <v>632</v>
      </c>
      <c r="C10" s="7">
        <v>621</v>
      </c>
      <c r="D10" s="7">
        <v>630</v>
      </c>
      <c r="E10" s="7">
        <v>623</v>
      </c>
      <c r="F10" s="7">
        <v>629</v>
      </c>
      <c r="G10" s="7">
        <f>'[30]1st Circuit Summary 02.18'!$G$16</f>
        <v>621</v>
      </c>
      <c r="H10" s="7">
        <f>'[31]1st Circuit Summary 03.18'!$G$16</f>
        <v>616</v>
      </c>
      <c r="I10" s="7">
        <f>'[30]1st Circuit Summary 04.18'!$G$16</f>
        <v>621</v>
      </c>
      <c r="J10" s="7">
        <f>'[30]1st Circuit Summary 05.18'!$G$16</f>
        <v>622</v>
      </c>
      <c r="K10" s="7">
        <f>'[31]1st Circuit Summary 06.18'!$G$16</f>
        <v>628</v>
      </c>
      <c r="L10" s="7">
        <f>'[30]1st Circuit Summary 07.18'!$G$16</f>
        <v>631</v>
      </c>
      <c r="M10" s="7">
        <f>'[30]1st Circuit Summary 08.18'!$G$16</f>
        <v>622</v>
      </c>
    </row>
    <row r="11" spans="1:13" x14ac:dyDescent="0.25">
      <c r="A11" s="2" t="s">
        <v>59</v>
      </c>
      <c r="B11" s="7">
        <v>480</v>
      </c>
      <c r="C11" s="7">
        <v>472</v>
      </c>
      <c r="D11" s="7">
        <v>476</v>
      </c>
      <c r="E11" s="7">
        <v>477</v>
      </c>
      <c r="F11" s="7">
        <v>480</v>
      </c>
      <c r="G11" s="7">
        <f>'[30]1st Circuit Summary 02.18'!$H$16</f>
        <v>474</v>
      </c>
      <c r="H11" s="7">
        <f>'[31]1st Circuit Summary 03.18'!$H$16</f>
        <v>487</v>
      </c>
      <c r="I11" s="7">
        <f>'[30]1st Circuit Summary 04.18'!$H$16</f>
        <v>485</v>
      </c>
      <c r="J11" s="7">
        <f>'[30]1st Circuit Summary 05.18'!$H$16</f>
        <v>477</v>
      </c>
      <c r="K11" s="7">
        <f>'[31]1st Circuit Summary 06.18'!$H$16</f>
        <v>480</v>
      </c>
      <c r="L11" s="7">
        <f>'[30]1st Circuit Summary 07.18'!$H$16</f>
        <v>486</v>
      </c>
      <c r="M11" s="7">
        <f>'[30]1st Circuit Summary 08.18'!$H$16</f>
        <v>487</v>
      </c>
    </row>
    <row r="12" spans="1:13" x14ac:dyDescent="0.25">
      <c r="A12" s="2" t="s">
        <v>60</v>
      </c>
      <c r="B12" s="7">
        <v>152</v>
      </c>
      <c r="C12" s="7">
        <v>149</v>
      </c>
      <c r="D12" s="7">
        <v>154</v>
      </c>
      <c r="E12" s="7">
        <v>146</v>
      </c>
      <c r="F12" s="7">
        <v>149</v>
      </c>
      <c r="G12" s="7">
        <f>'[30]1st Circuit Summary 02.18'!$G$17</f>
        <v>147</v>
      </c>
      <c r="H12" s="7">
        <f>'[31]1st Circuit Summary 03.18'!$G$17</f>
        <v>129</v>
      </c>
      <c r="I12" s="7">
        <f>'[30]1st Circuit Summary 04.18'!$G$17</f>
        <v>136</v>
      </c>
      <c r="J12" s="7">
        <f>'[30]1st Circuit Summary 05.18'!$G$17</f>
        <v>145</v>
      </c>
      <c r="K12" s="7">
        <f>'[31]1st Circuit Summary 06.18'!$G$17</f>
        <v>148</v>
      </c>
      <c r="L12" s="7">
        <f>'[30]1st Circuit Summary 07.18'!$G$17</f>
        <v>145</v>
      </c>
      <c r="M12" s="7">
        <f>'[30]1st Circuit Summary 08.18'!$G$17</f>
        <v>135</v>
      </c>
    </row>
    <row r="13" spans="1:13" customFormat="1" x14ac:dyDescent="0.25">
      <c r="A13" s="2" t="s">
        <v>61</v>
      </c>
      <c r="B13" s="3">
        <v>68</v>
      </c>
      <c r="C13" s="3">
        <v>39</v>
      </c>
      <c r="D13" s="3">
        <v>26</v>
      </c>
      <c r="E13" s="3">
        <v>42</v>
      </c>
      <c r="F13" s="3">
        <v>54</v>
      </c>
      <c r="G13" s="3">
        <f>'[23]6+ Months Inactive by County'!$C$7</f>
        <v>40</v>
      </c>
      <c r="H13" s="3">
        <f>'[24]6+ Months Inactive by County'!$C$7</f>
        <v>51</v>
      </c>
      <c r="I13" s="3">
        <f>'[25]6+ Months Inactive by County'!$C$7</f>
        <v>49</v>
      </c>
      <c r="J13" s="3">
        <f>'[26]6+ Months Inactive by County'!$C$7</f>
        <v>46</v>
      </c>
      <c r="K13" s="3">
        <f>'[27]6+ Months Inactive by County'!$C$7</f>
        <v>37</v>
      </c>
      <c r="L13" s="3">
        <f>'[28]6+ Months Inactive by County'!$C$7</f>
        <v>30</v>
      </c>
      <c r="M13" s="3">
        <f>'[29]6+ Months Inactive by County'!$C$7</f>
        <v>34</v>
      </c>
    </row>
    <row r="14" spans="1:13" x14ac:dyDescent="0.25">
      <c r="A14" s="2" t="s">
        <v>3</v>
      </c>
      <c r="B14" s="7">
        <v>14</v>
      </c>
      <c r="C14" s="7">
        <v>17</v>
      </c>
      <c r="D14" s="7">
        <v>19</v>
      </c>
      <c r="E14" s="7">
        <v>17</v>
      </c>
      <c r="F14" s="7">
        <v>19</v>
      </c>
      <c r="G14" s="7">
        <f>'[30]1st Circuit Summary 02.18'!$H$18</f>
        <v>20</v>
      </c>
      <c r="H14" s="7">
        <f>'[31]1st Circuit Summary 03.18'!$H$18</f>
        <v>19</v>
      </c>
      <c r="I14" s="7">
        <f>'[30]1st Circuit Summary 04.18'!$H$18</f>
        <v>18</v>
      </c>
      <c r="J14" s="7">
        <f>'[30]1st Circuit Summary 05.18'!$H$18</f>
        <v>19</v>
      </c>
      <c r="K14" s="7">
        <f>'[31]1st Circuit Summary 06.18'!$H$18</f>
        <v>19</v>
      </c>
      <c r="L14" s="7">
        <f>'[30]1st Circuit Summary 07.18'!$H$18</f>
        <v>18</v>
      </c>
      <c r="M14" s="7">
        <f>'[30]1st Circuit Summary 08.18'!$H$18</f>
        <v>18</v>
      </c>
    </row>
    <row r="16" spans="1:13" s="5" customFormat="1" x14ac:dyDescent="0.25">
      <c r="B16" s="6">
        <v>42979</v>
      </c>
      <c r="C16" s="6">
        <v>43009</v>
      </c>
      <c r="D16" s="6">
        <v>43040</v>
      </c>
      <c r="E16" s="6">
        <v>43070</v>
      </c>
      <c r="F16" s="6">
        <v>43101</v>
      </c>
      <c r="G16" s="6">
        <v>43132</v>
      </c>
      <c r="H16" s="6">
        <v>43160</v>
      </c>
      <c r="I16" s="6">
        <v>43191</v>
      </c>
      <c r="J16" s="6">
        <v>43221</v>
      </c>
      <c r="K16" s="6">
        <v>43252</v>
      </c>
      <c r="L16" s="6">
        <v>43282</v>
      </c>
      <c r="M16" s="6">
        <v>43313</v>
      </c>
    </row>
    <row r="17" spans="1:13" x14ac:dyDescent="0.25">
      <c r="A17" s="5" t="s">
        <v>4</v>
      </c>
      <c r="B17" s="7">
        <v>18</v>
      </c>
      <c r="C17" s="7">
        <v>19</v>
      </c>
      <c r="D17" s="7">
        <v>29</v>
      </c>
      <c r="E17" s="7">
        <v>13</v>
      </c>
      <c r="F17" s="7">
        <v>17</v>
      </c>
      <c r="G17" s="7">
        <f>'[30]1st Circuit Summary 02.18'!$H$19</f>
        <v>17</v>
      </c>
      <c r="H17" s="7">
        <f>'[31]1st Circuit Summary 03.18'!$H$19</f>
        <v>12</v>
      </c>
      <c r="I17" s="7">
        <f>'[30]1st Circuit Summary 04.18'!$H$19</f>
        <v>16</v>
      </c>
      <c r="J17" s="7">
        <f>'[30]1st Circuit Summary 05.18'!$H$19</f>
        <v>16</v>
      </c>
      <c r="K17" s="7">
        <f>'[31]1st Circuit Summary 06.18'!$H$19</f>
        <v>21</v>
      </c>
      <c r="L17" s="7">
        <f>'[30]1st Circuit Summary 07.18'!$H$20</f>
        <v>22</v>
      </c>
      <c r="M17" s="7">
        <f>'[30]1st Circuit Summary 08.18'!$H$20</f>
        <v>9</v>
      </c>
    </row>
    <row r="18" spans="1:13" x14ac:dyDescent="0.25">
      <c r="A18" s="5" t="s">
        <v>5</v>
      </c>
      <c r="B18" s="7">
        <v>16</v>
      </c>
      <c r="C18" s="7">
        <v>16</v>
      </c>
      <c r="D18" s="7">
        <v>20</v>
      </c>
      <c r="E18" s="7">
        <v>11</v>
      </c>
      <c r="F18" s="7">
        <v>15</v>
      </c>
      <c r="G18" s="7">
        <f>'[30]1st Circuit Summary 02.18'!$H$20</f>
        <v>19</v>
      </c>
      <c r="H18" s="7">
        <f>'[31]1st Circuit Summary 03.18'!$H$20</f>
        <v>0</v>
      </c>
      <c r="I18" s="7">
        <f>'[30]1st Circuit Summary 04.18'!$H$20</f>
        <v>13</v>
      </c>
      <c r="J18" s="7">
        <f>'[30]1st Circuit Summary 05.18'!$H$20</f>
        <v>16</v>
      </c>
      <c r="K18" s="7">
        <f>'[31]1st Circuit Summary 06.18'!$H$20</f>
        <v>21</v>
      </c>
      <c r="L18" s="7">
        <f>'[30]1st Circuit Summary 07.18'!$H$21</f>
        <v>18</v>
      </c>
      <c r="M18" s="7">
        <f>'[30]1st Circuit Summary 08.18'!$H$21</f>
        <v>0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>
      <selection activeCell="Q14" sqref="Q14"/>
    </sheetView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18-19'!N2</f>
        <v>August 2018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18-19'!N2</f>
        <v>August 2018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18-19'!N2</f>
        <v>August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9" sqref="M19"/>
    </sheetView>
  </sheetViews>
  <sheetFormatPr defaultColWidth="8.28515625"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18">
        <v>420</v>
      </c>
      <c r="C2" s="18">
        <v>421</v>
      </c>
      <c r="D2" s="18">
        <v>426</v>
      </c>
      <c r="E2" s="18">
        <v>426</v>
      </c>
      <c r="F2" s="18">
        <v>433</v>
      </c>
      <c r="G2" s="18">
        <f>[6]Sheet1!$S$17</f>
        <v>434</v>
      </c>
      <c r="H2" s="18">
        <f>[7]Sheet1!$S$17</f>
        <v>440</v>
      </c>
      <c r="I2" s="18">
        <f>[8]Sheet1!$S$17</f>
        <v>438</v>
      </c>
      <c r="J2" s="18">
        <f>[9]Sheet1!$S$17</f>
        <v>443</v>
      </c>
      <c r="K2" s="18">
        <f>[10]Sheet1!$S$17</f>
        <v>448</v>
      </c>
      <c r="L2" s="18">
        <f>[11]Sheet1!$S$17</f>
        <v>470</v>
      </c>
      <c r="M2" s="18">
        <f>[12]Sheet1!$S$17</f>
        <v>492</v>
      </c>
    </row>
    <row r="3" spans="1:13" x14ac:dyDescent="0.25">
      <c r="A3" s="2" t="s">
        <v>0</v>
      </c>
      <c r="B3" s="3">
        <v>440</v>
      </c>
      <c r="C3" s="3">
        <v>445</v>
      </c>
      <c r="D3" s="3">
        <v>459</v>
      </c>
      <c r="E3" s="3">
        <v>456</v>
      </c>
      <c r="F3" s="3">
        <v>449</v>
      </c>
      <c r="G3" s="3">
        <f>'[32]2nd Circuit Summary 02.18'!$B$7</f>
        <v>454</v>
      </c>
      <c r="H3" s="3">
        <f>'[33]2nd Circuit Summary 03.18'!$B$7</f>
        <v>448</v>
      </c>
      <c r="I3" s="3">
        <f>'[32]2nd Circuit Summary 04.18'!$B$7</f>
        <v>456</v>
      </c>
      <c r="J3" s="3">
        <f>'[32]2nd Circuit Summary 05.18'!$B$7</f>
        <v>444</v>
      </c>
      <c r="K3" s="3">
        <f>'[33]2nd Circuit Summary 06.18'!$B$7</f>
        <v>455</v>
      </c>
      <c r="L3" s="3">
        <f>'[32]2nd Circuit Summary 07.18'!$B$7</f>
        <v>490</v>
      </c>
      <c r="M3" s="3">
        <f>'[32]2nd Circuit Summary 08.18'!$B$7</f>
        <v>490</v>
      </c>
    </row>
    <row r="4" spans="1:13" x14ac:dyDescent="0.25">
      <c r="A4" s="2" t="s">
        <v>1</v>
      </c>
      <c r="B4" s="3">
        <v>410</v>
      </c>
      <c r="C4" s="3">
        <v>417</v>
      </c>
      <c r="D4" s="3">
        <v>414</v>
      </c>
      <c r="E4" s="3">
        <v>424</v>
      </c>
      <c r="F4" s="3">
        <v>425</v>
      </c>
      <c r="G4" s="3">
        <f>'[32]2nd Circuit Summary 02.18'!$B$16</f>
        <v>436</v>
      </c>
      <c r="H4" s="3">
        <f>'[33]2nd Circuit Summary 03.18'!$B$16</f>
        <v>423</v>
      </c>
      <c r="I4" s="3">
        <f>'[32]2nd Circuit Summary 04.18'!$B$16</f>
        <v>439</v>
      </c>
      <c r="J4" s="3">
        <f>'[32]2nd Circuit Summary 05.18'!$B$16</f>
        <v>427</v>
      </c>
      <c r="K4" s="3">
        <f>'[33]2nd Circuit Summary 06.18'!$B$16</f>
        <v>445</v>
      </c>
      <c r="L4" s="3">
        <f>'[32]2nd Circuit Summary 07.18'!$B$16</f>
        <v>473</v>
      </c>
      <c r="M4" s="3">
        <f>'[32]2nd Circuit Summary 08.18'!$B$16</f>
        <v>468</v>
      </c>
    </row>
    <row r="5" spans="1:13" x14ac:dyDescent="0.25">
      <c r="A5" s="2" t="s">
        <v>6</v>
      </c>
      <c r="B5" s="3">
        <v>28</v>
      </c>
      <c r="C5" s="3">
        <v>28</v>
      </c>
      <c r="D5" s="3">
        <v>45</v>
      </c>
      <c r="E5" s="3">
        <v>32</v>
      </c>
      <c r="F5" s="3">
        <v>24</v>
      </c>
      <c r="G5" s="3">
        <f>'[32]2nd Circuit Summary 02.18'!$B$9</f>
        <v>18</v>
      </c>
      <c r="H5" s="3">
        <f>'[33]2nd Circuit Summary 03.18'!$B$9</f>
        <v>24</v>
      </c>
      <c r="I5" s="3">
        <f>'[32]2nd Circuit Summary 04.18'!$B$9</f>
        <v>17</v>
      </c>
      <c r="J5" s="3">
        <f>'[32]2nd Circuit Summary 05.18'!$B$9</f>
        <v>17</v>
      </c>
      <c r="K5" s="3">
        <f>'[33]2nd Circuit Summary 06.18'!$B$9</f>
        <v>10</v>
      </c>
      <c r="L5" s="3">
        <f>'[32]2nd Circuit Summary 07.18'!$B$9</f>
        <v>17</v>
      </c>
      <c r="M5" s="3">
        <f>'[32]2nd Circuit Summary 08.18'!$B$9</f>
        <v>22</v>
      </c>
    </row>
    <row r="6" spans="1:13" x14ac:dyDescent="0.25">
      <c r="A6" s="2" t="s">
        <v>7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f t="shared" ref="G6:M6" si="0">G3-(G4+G5)</f>
        <v>0</v>
      </c>
      <c r="H6" s="3">
        <f t="shared" si="0"/>
        <v>1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326</v>
      </c>
      <c r="C9" s="3">
        <v>331</v>
      </c>
      <c r="D9" s="3">
        <v>333</v>
      </c>
      <c r="E9" s="3">
        <v>330</v>
      </c>
      <c r="F9" s="3">
        <v>340</v>
      </c>
      <c r="G9" s="3">
        <f>'[32]2nd Circuit Summary 02.18'!$G$21</f>
        <v>341</v>
      </c>
      <c r="H9" s="3">
        <f>'[33]2nd Circuit Summary 03.18'!$G$21</f>
        <v>345</v>
      </c>
      <c r="I9" s="3">
        <f>'[32]2nd Circuit Summary 04.18'!$G$21</f>
        <v>350</v>
      </c>
      <c r="J9" s="3">
        <f>'[32]2nd Circuit Summary 05.18'!$G$21</f>
        <v>346</v>
      </c>
      <c r="K9" s="3">
        <f>'[33]2nd Circuit Summary 06.18'!$G$21</f>
        <v>341</v>
      </c>
      <c r="L9" s="3">
        <f>'[32]2nd Circuit Summary 07.18'!$G$22</f>
        <v>335</v>
      </c>
      <c r="M9" s="3">
        <f>'[32]2nd Circuit Summary 08.18'!$G$22+'[16]GAL Alumni by County'!$C$14</f>
        <v>517</v>
      </c>
    </row>
    <row r="10" spans="1:13" x14ac:dyDescent="0.25">
      <c r="A10" s="2" t="s">
        <v>58</v>
      </c>
      <c r="B10" s="3">
        <v>322</v>
      </c>
      <c r="C10" s="3">
        <v>326</v>
      </c>
      <c r="D10" s="3">
        <v>326</v>
      </c>
      <c r="E10" s="3">
        <v>326</v>
      </c>
      <c r="F10" s="3">
        <v>336</v>
      </c>
      <c r="G10" s="3">
        <f>'[32]2nd Circuit Summary 02.18'!$G$16</f>
        <v>338</v>
      </c>
      <c r="H10" s="3">
        <f>'[33]2nd Circuit Summary 03.18'!$G$16</f>
        <v>342</v>
      </c>
      <c r="I10" s="3">
        <f>'[32]2nd Circuit Summary 04.18'!$G$16</f>
        <v>347</v>
      </c>
      <c r="J10" s="3">
        <f>'[32]2nd Circuit Summary 05.18'!$G$16</f>
        <v>342</v>
      </c>
      <c r="K10" s="3">
        <f>'[33]2nd Circuit Summary 06.18'!$G$16</f>
        <v>337</v>
      </c>
      <c r="L10" s="3">
        <f>'[32]2nd Circuit Summary 07.18'!$G$16</f>
        <v>305</v>
      </c>
      <c r="M10" s="3">
        <f>'[32]2nd Circuit Summary 08.18'!$G$16</f>
        <v>291</v>
      </c>
    </row>
    <row r="11" spans="1:13" x14ac:dyDescent="0.25">
      <c r="A11" s="2" t="s">
        <v>59</v>
      </c>
      <c r="B11" s="3">
        <v>246</v>
      </c>
      <c r="C11" s="3">
        <v>256</v>
      </c>
      <c r="D11" s="3">
        <v>250</v>
      </c>
      <c r="E11" s="3">
        <v>244</v>
      </c>
      <c r="F11" s="3">
        <v>241</v>
      </c>
      <c r="G11" s="3">
        <f>'[32]2nd Circuit Summary 02.18'!$H$16</f>
        <v>256</v>
      </c>
      <c r="H11" s="3">
        <f>'[33]2nd Circuit Summary 03.18'!$H$16</f>
        <v>251</v>
      </c>
      <c r="I11" s="3">
        <f>'[32]2nd Circuit Summary 04.18'!$H$16</f>
        <v>260</v>
      </c>
      <c r="J11" s="3">
        <f>'[32]2nd Circuit Summary 05.18'!$H$16</f>
        <v>265</v>
      </c>
      <c r="K11" s="3">
        <f>'[33]2nd Circuit Summary 06.18'!$H$16</f>
        <v>268</v>
      </c>
      <c r="L11" s="3">
        <f>'[32]2nd Circuit Summary 07.18'!$H$16</f>
        <v>276</v>
      </c>
      <c r="M11" s="3">
        <f>'[32]2nd Circuit Summary 08.18'!$H$16</f>
        <v>272</v>
      </c>
    </row>
    <row r="12" spans="1:13" x14ac:dyDescent="0.25">
      <c r="A12" s="2" t="s">
        <v>60</v>
      </c>
      <c r="B12" s="3">
        <v>76</v>
      </c>
      <c r="C12" s="3">
        <v>70</v>
      </c>
      <c r="D12" s="3">
        <v>76</v>
      </c>
      <c r="E12" s="3">
        <v>82</v>
      </c>
      <c r="F12" s="3">
        <v>95</v>
      </c>
      <c r="G12" s="3">
        <f>'[32]2nd Circuit Summary 02.18'!$G$17</f>
        <v>82</v>
      </c>
      <c r="H12" s="3">
        <f>'[33]2nd Circuit Summary 03.18'!$G$17</f>
        <v>91</v>
      </c>
      <c r="I12" s="3">
        <f>'[32]2nd Circuit Summary 04.18'!$G$17</f>
        <v>87</v>
      </c>
      <c r="J12" s="3">
        <f>'[32]2nd Circuit Summary 05.18'!$G$17</f>
        <v>77</v>
      </c>
      <c r="K12" s="3">
        <f>'[33]2nd Circuit Summary 06.18'!$G$17</f>
        <v>69</v>
      </c>
      <c r="L12" s="3">
        <f>'[32]2nd Circuit Summary 07.18'!$G$17</f>
        <v>29</v>
      </c>
      <c r="M12" s="3">
        <f>'[32]2nd Circuit Summary 08.18'!$G$17</f>
        <v>19</v>
      </c>
    </row>
    <row r="13" spans="1:13" x14ac:dyDescent="0.25">
      <c r="A13" s="2" t="s">
        <v>61</v>
      </c>
      <c r="B13" s="3">
        <v>26</v>
      </c>
      <c r="C13" s="3">
        <v>23</v>
      </c>
      <c r="D13" s="3">
        <v>28</v>
      </c>
      <c r="E13" s="3">
        <v>28</v>
      </c>
      <c r="F13" s="3">
        <v>27</v>
      </c>
      <c r="G13" s="3">
        <f>'[23]6+ Months Inactive by County'!$C$14</f>
        <v>31</v>
      </c>
      <c r="H13" s="3">
        <f>'[24]6+ Months Inactive by County'!$C$14</f>
        <v>32</v>
      </c>
      <c r="I13" s="3">
        <f>'[25]6+ Months Inactive by County'!$C$14</f>
        <v>31</v>
      </c>
      <c r="J13" s="3">
        <f>'[26]6+ Months Inactive by County'!$C$14</f>
        <v>33</v>
      </c>
      <c r="K13" s="3">
        <f>'[27]6+ Months Inactive by County'!$C$14</f>
        <v>9</v>
      </c>
      <c r="L13" s="3">
        <f>'[28]6+ Months Inactive by County'!$C$14</f>
        <v>6</v>
      </c>
      <c r="M13" s="3">
        <f>'[29]6+ Months Inactive by County'!$C$14</f>
        <v>5</v>
      </c>
    </row>
    <row r="14" spans="1:13" x14ac:dyDescent="0.25">
      <c r="A14" s="2" t="s">
        <v>3</v>
      </c>
      <c r="B14" s="3">
        <v>4</v>
      </c>
      <c r="C14" s="3">
        <v>5</v>
      </c>
      <c r="D14" s="3">
        <v>7</v>
      </c>
      <c r="E14" s="3">
        <v>4</v>
      </c>
      <c r="F14" s="3">
        <v>4</v>
      </c>
      <c r="G14" s="3">
        <f>'[32]2nd Circuit Summary 02.18'!$H$18</f>
        <v>3</v>
      </c>
      <c r="H14" s="3">
        <f>'[33]2nd Circuit Summary 03.18'!$H$18</f>
        <v>3</v>
      </c>
      <c r="I14" s="3">
        <f>'[32]2nd Circuit Summary 04.18'!$H$18</f>
        <v>3</v>
      </c>
      <c r="J14" s="3">
        <f>'[32]2nd Circuit Summary 05.18'!$H$18</f>
        <v>4</v>
      </c>
      <c r="K14" s="3">
        <f>'[33]2nd Circuit Summary 06.18'!$H$18</f>
        <v>4</v>
      </c>
      <c r="L14" s="3">
        <f>'[32]2nd Circuit Summary 07.18'!$H$18</f>
        <v>4</v>
      </c>
      <c r="M14" s="3">
        <f>'[32]2nd Circuit Summary 08.18'!$H$18</f>
        <v>3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6</v>
      </c>
      <c r="C17" s="3">
        <v>8</v>
      </c>
      <c r="D17" s="3">
        <v>9</v>
      </c>
      <c r="E17" s="3">
        <v>1</v>
      </c>
      <c r="F17" s="3">
        <v>13</v>
      </c>
      <c r="G17" s="3">
        <f>'[32]2nd Circuit Summary 02.18'!$H$19</f>
        <v>11</v>
      </c>
      <c r="H17" s="3">
        <f>'[33]2nd Circuit Summary 03.18'!$H$19</f>
        <v>10</v>
      </c>
      <c r="I17" s="3">
        <f>'[32]2nd Circuit Summary 04.18'!$H$19</f>
        <v>13</v>
      </c>
      <c r="J17" s="3">
        <f>'[32]2nd Circuit Summary 05.18'!$H$19</f>
        <v>2</v>
      </c>
      <c r="K17" s="3">
        <f>'[33]2nd Circuit Summary 06.18'!$H$19</f>
        <v>8</v>
      </c>
      <c r="L17" s="3">
        <f>'[32]2nd Circuit Summary 07.18'!$H$20</f>
        <v>8</v>
      </c>
      <c r="M17" s="3">
        <f>'[32]2nd Circuit Summary 08.18'!$H$20</f>
        <v>0</v>
      </c>
    </row>
    <row r="18" spans="1:13" x14ac:dyDescent="0.25">
      <c r="A18" s="2" t="s">
        <v>5</v>
      </c>
      <c r="B18" s="3">
        <v>4</v>
      </c>
      <c r="C18" s="3">
        <v>8</v>
      </c>
      <c r="D18" s="3">
        <v>4</v>
      </c>
      <c r="E18" s="3">
        <v>5</v>
      </c>
      <c r="F18" s="3">
        <v>9</v>
      </c>
      <c r="G18" s="3">
        <f>'[32]2nd Circuit Summary 02.18'!$H$20</f>
        <v>5</v>
      </c>
      <c r="H18" s="3">
        <f>'[33]2nd Circuit Summary 03.18'!$H$20</f>
        <v>6</v>
      </c>
      <c r="I18" s="3">
        <f>'[32]2nd Circuit Summary 04.18'!$H$20</f>
        <v>7</v>
      </c>
      <c r="J18" s="3">
        <f>'[32]2nd Circuit Summary 05.18'!$H$20</f>
        <v>10</v>
      </c>
      <c r="K18" s="3">
        <f>'[33]2nd Circuit Summary 06.18'!$H$20</f>
        <v>11</v>
      </c>
      <c r="L18" s="3">
        <f>'[32]2nd Circuit Summary 07.18'!$H$21</f>
        <v>7</v>
      </c>
      <c r="M18" s="3">
        <f>'[32]2nd Circuit Summary 08.18'!$H$21</f>
        <v>0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18-19'!N2</f>
        <v>August 2018</v>
      </c>
    </row>
    <row r="24" spans="2:14" x14ac:dyDescent="0.25">
      <c r="B24" s="2" t="str">
        <f>B2</f>
        <v>Circuit 2</v>
      </c>
      <c r="N24" s="17" t="str">
        <f>'Statewide Charts FY 18-19'!N2</f>
        <v>August 2018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18-19'!N2</f>
        <v>August 2018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20" sqref="M20"/>
    </sheetView>
  </sheetViews>
  <sheetFormatPr defaultRowHeight="15" x14ac:dyDescent="0.25"/>
  <cols>
    <col min="1" max="1" width="43.7109375" style="5" bestFit="1" customWidth="1"/>
    <col min="2" max="9" width="7.140625" style="8" customWidth="1"/>
    <col min="10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42979</v>
      </c>
      <c r="C1" s="6">
        <v>43009</v>
      </c>
      <c r="D1" s="6">
        <v>43040</v>
      </c>
      <c r="E1" s="6">
        <v>43070</v>
      </c>
      <c r="F1" s="6">
        <v>43101</v>
      </c>
      <c r="G1" s="6">
        <v>43132</v>
      </c>
      <c r="H1" s="6">
        <v>43160</v>
      </c>
      <c r="I1" s="6">
        <v>43191</v>
      </c>
      <c r="J1" s="6">
        <v>43221</v>
      </c>
      <c r="K1" s="6">
        <v>43252</v>
      </c>
      <c r="L1" s="6">
        <v>43282</v>
      </c>
      <c r="M1" s="6">
        <v>43313</v>
      </c>
    </row>
    <row r="2" spans="1:13" x14ac:dyDescent="0.25">
      <c r="A2" s="5" t="s">
        <v>31</v>
      </c>
      <c r="B2" s="19">
        <v>507</v>
      </c>
      <c r="C2" s="19">
        <v>487</v>
      </c>
      <c r="D2" s="19">
        <v>488</v>
      </c>
      <c r="E2" s="19">
        <v>468</v>
      </c>
      <c r="F2" s="19">
        <v>462</v>
      </c>
      <c r="G2" s="19">
        <f>[6]Sheet1!$S$26</f>
        <v>447</v>
      </c>
      <c r="H2" s="19">
        <f>[7]Sheet1!$S$26</f>
        <v>453</v>
      </c>
      <c r="I2" s="19">
        <f>[8]Sheet1!$S$26</f>
        <v>480</v>
      </c>
      <c r="J2" s="19">
        <f>[9]Sheet1!$S$26</f>
        <v>494</v>
      </c>
      <c r="K2" s="19">
        <f>[10]Sheet1!$S$26</f>
        <v>478</v>
      </c>
      <c r="L2" s="19">
        <f>[11]Sheet1!$S$26</f>
        <v>483</v>
      </c>
      <c r="M2" s="19">
        <f>[12]Sheet1!$S$26</f>
        <v>471</v>
      </c>
    </row>
    <row r="3" spans="1:13" x14ac:dyDescent="0.25">
      <c r="A3" s="5" t="s">
        <v>0</v>
      </c>
      <c r="B3" s="7">
        <v>523</v>
      </c>
      <c r="C3" s="7">
        <v>524</v>
      </c>
      <c r="D3" s="7">
        <v>500</v>
      </c>
      <c r="E3" s="7">
        <v>474</v>
      </c>
      <c r="F3" s="7">
        <v>459</v>
      </c>
      <c r="G3" s="7">
        <f>'[34]3rd Circuit Summary 02.18'!$B$7</f>
        <v>461</v>
      </c>
      <c r="H3" s="7">
        <f>'[35]3rd Circuit Summary 03.18'!$B$7</f>
        <v>466</v>
      </c>
      <c r="I3" s="7">
        <f>'[34]3rd Circuit Summary 04.18'!$B$7</f>
        <v>496</v>
      </c>
      <c r="J3" s="7">
        <f>'[34]3rd Circuit Summary 05.18'!$B$7</f>
        <v>494</v>
      </c>
      <c r="K3" s="7">
        <f>'[35]3rd Circuit Summary 06.18'!$B$7</f>
        <v>496</v>
      </c>
      <c r="L3" s="7">
        <f>'[34]3rd Circuit Summary 07.18'!$B$7</f>
        <v>484</v>
      </c>
      <c r="M3" s="7">
        <f>'[34]3rd Circuit Summary 08.18'!$B$7</f>
        <v>469</v>
      </c>
    </row>
    <row r="4" spans="1:13" x14ac:dyDescent="0.25">
      <c r="A4" s="5" t="s">
        <v>1</v>
      </c>
      <c r="B4" s="7">
        <v>324</v>
      </c>
      <c r="C4" s="7">
        <v>337</v>
      </c>
      <c r="D4" s="7">
        <v>305</v>
      </c>
      <c r="E4" s="7">
        <v>281</v>
      </c>
      <c r="F4" s="7">
        <v>268</v>
      </c>
      <c r="G4" s="7">
        <f>'[34]3rd Circuit Summary 02.18'!$B$16</f>
        <v>263</v>
      </c>
      <c r="H4" s="7">
        <f>'[35]3rd Circuit Summary 03.18'!$B$16</f>
        <v>263</v>
      </c>
      <c r="I4" s="7">
        <f>'[34]3rd Circuit Summary 04.18'!$B$16</f>
        <v>257</v>
      </c>
      <c r="J4" s="7">
        <f>'[34]3rd Circuit Summary 05.18'!$B$16</f>
        <v>293</v>
      </c>
      <c r="K4" s="7">
        <f>'[35]3rd Circuit Summary 06.18'!$B$16</f>
        <v>290</v>
      </c>
      <c r="L4" s="7">
        <f>'[34]3rd Circuit Summary 07.18'!$B$16</f>
        <v>302</v>
      </c>
      <c r="M4" s="7">
        <f>'[34]3rd Circuit Summary 08.18'!$B$16</f>
        <v>311</v>
      </c>
    </row>
    <row r="5" spans="1:13" x14ac:dyDescent="0.25">
      <c r="A5" s="5" t="s">
        <v>6</v>
      </c>
      <c r="B5" s="7">
        <v>198</v>
      </c>
      <c r="C5" s="7">
        <v>185</v>
      </c>
      <c r="D5" s="7">
        <v>192</v>
      </c>
      <c r="E5" s="7">
        <v>193</v>
      </c>
      <c r="F5" s="7">
        <v>191</v>
      </c>
      <c r="G5" s="7">
        <f>'[34]3rd Circuit Summary 02.18'!$B$9</f>
        <v>198</v>
      </c>
      <c r="H5" s="7">
        <f>'[35]3rd Circuit Summary 03.18'!$B$9</f>
        <v>203</v>
      </c>
      <c r="I5" s="7">
        <f>'[34]3rd Circuit Summary 04.18'!$B$9</f>
        <v>233</v>
      </c>
      <c r="J5" s="7">
        <f>'[34]3rd Circuit Summary 05.18'!$B$9</f>
        <v>198</v>
      </c>
      <c r="K5" s="7">
        <f>'[35]3rd Circuit Summary 06.18'!$B$9</f>
        <v>198</v>
      </c>
      <c r="L5" s="7">
        <f>'[34]3rd Circuit Summary 07.18'!$B$9</f>
        <v>182</v>
      </c>
      <c r="M5" s="7">
        <f>'[34]3rd Circuit Summary 08.18'!$B$9</f>
        <v>158</v>
      </c>
    </row>
    <row r="6" spans="1:13" x14ac:dyDescent="0.25">
      <c r="A6" s="5" t="s">
        <v>7</v>
      </c>
      <c r="B6" s="7">
        <v>1</v>
      </c>
      <c r="C6" s="7">
        <v>2</v>
      </c>
      <c r="D6" s="7">
        <v>3</v>
      </c>
      <c r="E6" s="7">
        <v>0</v>
      </c>
      <c r="F6" s="7">
        <v>0</v>
      </c>
      <c r="G6" s="7">
        <f t="shared" ref="G6:M6" si="0">G3-(G4+G5)</f>
        <v>0</v>
      </c>
      <c r="H6" s="7">
        <f t="shared" si="0"/>
        <v>0</v>
      </c>
      <c r="I6" s="7">
        <f t="shared" si="0"/>
        <v>6</v>
      </c>
      <c r="J6" s="7">
        <f t="shared" si="0"/>
        <v>3</v>
      </c>
      <c r="K6" s="7">
        <f t="shared" si="0"/>
        <v>8</v>
      </c>
      <c r="L6" s="7">
        <f t="shared" si="0"/>
        <v>0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42979</v>
      </c>
      <c r="C8" s="6">
        <v>43009</v>
      </c>
      <c r="D8" s="6">
        <v>43040</v>
      </c>
      <c r="E8" s="6">
        <v>43070</v>
      </c>
      <c r="F8" s="6">
        <v>43101</v>
      </c>
      <c r="G8" s="6">
        <v>43132</v>
      </c>
      <c r="H8" s="6">
        <v>43160</v>
      </c>
      <c r="I8" s="6">
        <v>43191</v>
      </c>
      <c r="J8" s="6">
        <v>43221</v>
      </c>
      <c r="K8" s="6">
        <v>43252</v>
      </c>
      <c r="L8" s="6">
        <v>43282</v>
      </c>
      <c r="M8" s="6">
        <v>43313</v>
      </c>
    </row>
    <row r="9" spans="1:13" x14ac:dyDescent="0.25">
      <c r="A9" s="2" t="s">
        <v>69</v>
      </c>
      <c r="B9" s="7">
        <v>171</v>
      </c>
      <c r="C9" s="7">
        <v>169</v>
      </c>
      <c r="D9" s="7">
        <v>170</v>
      </c>
      <c r="E9" s="7">
        <v>167</v>
      </c>
      <c r="F9" s="7">
        <v>170</v>
      </c>
      <c r="G9" s="7">
        <f>'[34]3rd Circuit Summary 02.18'!$G$21</f>
        <v>166</v>
      </c>
      <c r="H9" s="7">
        <f>'[35]3rd Circuit Summary 03.18'!$G$21</f>
        <v>165</v>
      </c>
      <c r="I9" s="7">
        <f>'[34]3rd Circuit Summary 04.18'!$G$21</f>
        <v>168</v>
      </c>
      <c r="J9" s="7">
        <f>'[34]3rd Circuit Summary 05.18'!$G$21</f>
        <v>166</v>
      </c>
      <c r="K9" s="7">
        <f>'[35]3rd Circuit Summary 06.18'!$G$21</f>
        <v>164</v>
      </c>
      <c r="L9" s="7">
        <f>'[34]3rd Circuit Summary 07.18'!$G$22</f>
        <v>156</v>
      </c>
      <c r="M9" s="7">
        <f>'[34]3rd Circuit Summary 08.18'!$G$22+'[16]GAL Alumni by County'!$C$22</f>
        <v>221</v>
      </c>
    </row>
    <row r="10" spans="1:13" x14ac:dyDescent="0.25">
      <c r="A10" s="2" t="s">
        <v>58</v>
      </c>
      <c r="B10" s="7">
        <v>142</v>
      </c>
      <c r="C10" s="7">
        <v>140</v>
      </c>
      <c r="D10" s="7">
        <v>141</v>
      </c>
      <c r="E10" s="7">
        <v>138</v>
      </c>
      <c r="F10" s="7">
        <v>142</v>
      </c>
      <c r="G10" s="7">
        <f>'[34]3rd Circuit Summary 02.18'!$G$16</f>
        <v>139</v>
      </c>
      <c r="H10" s="7">
        <f>'[35]3rd Circuit Summary 03.18'!$G$16</f>
        <v>138</v>
      </c>
      <c r="I10" s="7">
        <f>'[34]3rd Circuit Summary 04.18'!$G$16</f>
        <v>141</v>
      </c>
      <c r="J10" s="7">
        <f>'[34]3rd Circuit Summary 05.18'!$G$16</f>
        <v>139</v>
      </c>
      <c r="K10" s="7">
        <f>'[35]3rd Circuit Summary 06.18'!$G$16</f>
        <v>137</v>
      </c>
      <c r="L10" s="7">
        <f>'[34]3rd Circuit Summary 07.18'!$G$16</f>
        <v>130</v>
      </c>
      <c r="M10" s="7">
        <f>'[34]3rd Circuit Summary 08.18'!$G$16</f>
        <v>129</v>
      </c>
    </row>
    <row r="11" spans="1:13" x14ac:dyDescent="0.25">
      <c r="A11" s="2" t="s">
        <v>59</v>
      </c>
      <c r="B11" s="7">
        <v>121</v>
      </c>
      <c r="C11" s="7">
        <v>118</v>
      </c>
      <c r="D11" s="7">
        <v>122</v>
      </c>
      <c r="E11" s="7">
        <v>113</v>
      </c>
      <c r="F11" s="7">
        <v>111</v>
      </c>
      <c r="G11" s="7">
        <f>'[34]3rd Circuit Summary 02.18'!$H$16</f>
        <v>112</v>
      </c>
      <c r="H11" s="7">
        <f>'[35]3rd Circuit Summary 03.18'!$H$16</f>
        <v>112</v>
      </c>
      <c r="I11" s="7">
        <f>'[34]3rd Circuit Summary 04.18'!$H$16</f>
        <v>112</v>
      </c>
      <c r="J11" s="7">
        <f>'[34]3rd Circuit Summary 05.18'!$H$16</f>
        <v>115</v>
      </c>
      <c r="K11" s="7">
        <f>'[35]3rd Circuit Summary 06.18'!$H$16</f>
        <v>114</v>
      </c>
      <c r="L11" s="7">
        <f>'[34]3rd Circuit Summary 07.18'!$H$16</f>
        <v>111</v>
      </c>
      <c r="M11" s="7">
        <f>'[34]3rd Circuit Summary 08.18'!$H$16</f>
        <v>109</v>
      </c>
    </row>
    <row r="12" spans="1:13" x14ac:dyDescent="0.25">
      <c r="A12" s="2" t="s">
        <v>60</v>
      </c>
      <c r="B12" s="7">
        <v>21</v>
      </c>
      <c r="C12" s="7">
        <v>22</v>
      </c>
      <c r="D12" s="7">
        <v>19</v>
      </c>
      <c r="E12" s="7">
        <v>25</v>
      </c>
      <c r="F12" s="7">
        <v>31</v>
      </c>
      <c r="G12" s="7">
        <f>'[34]3rd Circuit Summary 02.18'!$G$17</f>
        <v>27</v>
      </c>
      <c r="H12" s="7">
        <f>'[35]3rd Circuit Summary 03.18'!$G$17</f>
        <v>26</v>
      </c>
      <c r="I12" s="7">
        <f>'[34]3rd Circuit Summary 04.18'!$G$17</f>
        <v>29</v>
      </c>
      <c r="J12" s="7">
        <f>'[34]3rd Circuit Summary 05.18'!$G$17</f>
        <v>24</v>
      </c>
      <c r="K12" s="7">
        <f>'[35]3rd Circuit Summary 06.18'!$G$17</f>
        <v>23</v>
      </c>
      <c r="L12" s="7">
        <f>'[34]3rd Circuit Summary 07.18'!$G$17</f>
        <v>19</v>
      </c>
      <c r="M12" s="7">
        <f>'[34]3rd Circuit Summary 08.18'!$G$17</f>
        <v>20</v>
      </c>
    </row>
    <row r="13" spans="1:13" customFormat="1" x14ac:dyDescent="0.25">
      <c r="A13" s="2" t="s">
        <v>61</v>
      </c>
      <c r="B13">
        <v>1</v>
      </c>
      <c r="C13">
        <v>1</v>
      </c>
      <c r="D13">
        <v>0</v>
      </c>
      <c r="E13">
        <v>0</v>
      </c>
      <c r="F13">
        <v>3</v>
      </c>
      <c r="G13">
        <f>'[23]6+ Months Inactive by County'!$C$22</f>
        <v>8</v>
      </c>
      <c r="H13">
        <f>'[24]6+ Months Inactive by County'!$C$22</f>
        <v>9</v>
      </c>
      <c r="I13">
        <f>'[25]6+ Months Inactive by County'!$C$22</f>
        <v>9</v>
      </c>
      <c r="J13">
        <f>'[26]6+ Months Inactive by County'!$C$22</f>
        <v>2</v>
      </c>
      <c r="K13">
        <f>'[27]6+ Months Inactive by County'!$C$22</f>
        <v>2</v>
      </c>
      <c r="L13">
        <f>'[28]6+ Months Inactive by County'!$C$22</f>
        <v>3</v>
      </c>
      <c r="M13">
        <f>'[29]6+ Months Inactive by County'!$C$22</f>
        <v>3</v>
      </c>
    </row>
    <row r="14" spans="1:13" x14ac:dyDescent="0.25">
      <c r="A14" s="2" t="s">
        <v>3</v>
      </c>
      <c r="B14" s="7">
        <v>29</v>
      </c>
      <c r="C14" s="7">
        <v>29</v>
      </c>
      <c r="D14" s="7">
        <v>29</v>
      </c>
      <c r="E14" s="7">
        <v>29</v>
      </c>
      <c r="F14" s="7">
        <v>28</v>
      </c>
      <c r="G14" s="7">
        <f>'[34]3rd Circuit Summary 02.18'!$H$18</f>
        <v>27</v>
      </c>
      <c r="H14" s="7">
        <f>'[35]3rd Circuit Summary 03.18'!$H$18</f>
        <v>27</v>
      </c>
      <c r="I14" s="7">
        <f>'[34]3rd Circuit Summary 04.18'!$H$18</f>
        <v>27</v>
      </c>
      <c r="J14" s="7">
        <f>'[34]3rd Circuit Summary 05.18'!$H$18</f>
        <v>27</v>
      </c>
      <c r="K14" s="7">
        <f>'[35]3rd Circuit Summary 06.18'!$H$18</f>
        <v>27</v>
      </c>
      <c r="L14" s="7">
        <f>'[34]3rd Circuit Summary 07.18'!$H$18</f>
        <v>25</v>
      </c>
      <c r="M14" s="7">
        <f>'[34]3rd Circuit Summary 08.18'!$H$18</f>
        <v>25</v>
      </c>
    </row>
    <row r="16" spans="1:13" s="5" customFormat="1" x14ac:dyDescent="0.25">
      <c r="B16" s="6">
        <v>42979</v>
      </c>
      <c r="C16" s="6">
        <v>43009</v>
      </c>
      <c r="D16" s="6">
        <v>43040</v>
      </c>
      <c r="E16" s="6">
        <v>43070</v>
      </c>
      <c r="F16" s="6">
        <v>43101</v>
      </c>
      <c r="G16" s="6">
        <v>43132</v>
      </c>
      <c r="H16" s="6">
        <v>43160</v>
      </c>
      <c r="I16" s="6">
        <v>43191</v>
      </c>
      <c r="J16" s="6">
        <v>43221</v>
      </c>
      <c r="K16" s="6">
        <v>43252</v>
      </c>
      <c r="L16" s="6">
        <v>43282</v>
      </c>
      <c r="M16" s="6">
        <v>43313</v>
      </c>
    </row>
    <row r="17" spans="1:13" x14ac:dyDescent="0.25">
      <c r="A17" s="5" t="s">
        <v>4</v>
      </c>
      <c r="B17" s="7">
        <v>2</v>
      </c>
      <c r="C17" s="7">
        <v>2</v>
      </c>
      <c r="D17" s="7">
        <v>8</v>
      </c>
      <c r="E17" s="7">
        <v>0</v>
      </c>
      <c r="F17" s="7">
        <v>4</v>
      </c>
      <c r="G17" s="7">
        <f>'[34]3rd Circuit Summary 02.18'!$H$19</f>
        <v>1</v>
      </c>
      <c r="H17" s="7">
        <f>'[35]3rd Circuit Summary 03.18'!$H$19</f>
        <v>0</v>
      </c>
      <c r="I17" s="7">
        <f>'[34]3rd Circuit Summary 04.18'!$H$19</f>
        <v>4</v>
      </c>
      <c r="J17" s="7">
        <f>'[34]3rd Circuit Summary 05.18'!$H$19</f>
        <v>0</v>
      </c>
      <c r="K17" s="7">
        <f>'[35]3rd Circuit Summary 06.18'!$H$19</f>
        <v>3</v>
      </c>
      <c r="L17" s="7">
        <f>'[34]3rd Circuit Summary 07.18'!$H$20</f>
        <v>1</v>
      </c>
      <c r="M17" s="7">
        <f>'[34]3rd Circuit Summary 08.18'!$H$20</f>
        <v>3</v>
      </c>
    </row>
    <row r="18" spans="1:13" x14ac:dyDescent="0.25">
      <c r="A18" s="5" t="s">
        <v>5</v>
      </c>
      <c r="B18" s="7">
        <v>5</v>
      </c>
      <c r="C18" s="7">
        <v>3</v>
      </c>
      <c r="D18" s="7">
        <v>3</v>
      </c>
      <c r="E18" s="7">
        <v>0</v>
      </c>
      <c r="F18" s="7">
        <v>5</v>
      </c>
      <c r="G18" s="7">
        <f>'[34]3rd Circuit Summary 02.18'!$H$20</f>
        <v>0</v>
      </c>
      <c r="H18" s="7">
        <f>'[35]3rd Circuit Summary 03.18'!$H$20</f>
        <v>2</v>
      </c>
      <c r="I18" s="7">
        <f>'[35]3rd Circuit Summary 04.18'!$H$20</f>
        <v>3</v>
      </c>
      <c r="J18" s="7">
        <f>'[34]3rd Circuit Summary 05.18'!$H$20</f>
        <v>7</v>
      </c>
      <c r="K18" s="7">
        <f>'[35]3rd Circuit Summary 06.18'!$H$20</f>
        <v>6</v>
      </c>
      <c r="L18" s="7">
        <f>'[34]3rd Circuit Summary 07.18'!$H$21</f>
        <v>4</v>
      </c>
      <c r="M18" s="7">
        <f>'[34]3rd Circuit Summary 08.18'!$H$21</f>
        <v>2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18-19'!N2</f>
        <v>August 2018</v>
      </c>
    </row>
    <row r="24" spans="2:14" x14ac:dyDescent="0.25">
      <c r="B24" s="2" t="str">
        <f>B2</f>
        <v>Circuit 3</v>
      </c>
      <c r="N24" s="17" t="str">
        <f>'Statewide Charts FY 18-19'!N2</f>
        <v>August 2018</v>
      </c>
    </row>
    <row r="46" spans="2:14" x14ac:dyDescent="0.25">
      <c r="B46" s="2" t="str">
        <f>B2</f>
        <v>Circuit 3</v>
      </c>
      <c r="N46" s="17" t="str">
        <f>'Statewide Charts FY 18-19'!N2</f>
        <v>August 2018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20" sqref="M20"/>
    </sheetView>
  </sheetViews>
  <sheetFormatPr defaultRowHeight="15" x14ac:dyDescent="0.25"/>
  <cols>
    <col min="1" max="1" width="43.7109375" style="5" bestFit="1" customWidth="1"/>
    <col min="2" max="9" width="7.140625" style="8" customWidth="1"/>
    <col min="10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42979</v>
      </c>
      <c r="C1" s="6">
        <v>43009</v>
      </c>
      <c r="D1" s="6">
        <v>43040</v>
      </c>
      <c r="E1" s="6">
        <v>43070</v>
      </c>
      <c r="F1" s="6">
        <v>43101</v>
      </c>
      <c r="G1" s="6">
        <v>43132</v>
      </c>
      <c r="H1" s="6">
        <v>43160</v>
      </c>
      <c r="I1" s="6">
        <v>43191</v>
      </c>
      <c r="J1" s="6">
        <v>43221</v>
      </c>
      <c r="K1" s="6">
        <v>43252</v>
      </c>
      <c r="L1" s="6">
        <v>43282</v>
      </c>
      <c r="M1" s="6">
        <v>43313</v>
      </c>
    </row>
    <row r="2" spans="1:13" x14ac:dyDescent="0.25">
      <c r="A2" s="5" t="s">
        <v>31</v>
      </c>
      <c r="B2" s="7">
        <v>1434</v>
      </c>
      <c r="C2" s="7">
        <v>1433</v>
      </c>
      <c r="D2" s="7">
        <v>1445</v>
      </c>
      <c r="E2" s="7">
        <v>1396</v>
      </c>
      <c r="F2" s="7">
        <v>1410</v>
      </c>
      <c r="G2" s="7">
        <f>[6]Sheet1!$S$31</f>
        <v>1386</v>
      </c>
      <c r="H2" s="7">
        <f>[7]Sheet1!$S$31</f>
        <v>1401</v>
      </c>
      <c r="I2" s="7">
        <f>[8]Sheet1!$S$31</f>
        <v>1373</v>
      </c>
      <c r="J2" s="7">
        <f>[9]Sheet1!$S$31</f>
        <v>1400</v>
      </c>
      <c r="K2" s="7">
        <f>[10]Sheet1!$S$31</f>
        <v>1403</v>
      </c>
      <c r="L2" s="7">
        <f>[11]Sheet1!$S$31</f>
        <v>1378</v>
      </c>
      <c r="M2" s="7">
        <f>[12]Sheet1!$S$31</f>
        <v>1367</v>
      </c>
    </row>
    <row r="3" spans="1:13" x14ac:dyDescent="0.25">
      <c r="A3" s="5" t="s">
        <v>0</v>
      </c>
      <c r="B3" s="7">
        <v>1079</v>
      </c>
      <c r="C3" s="7">
        <v>1134</v>
      </c>
      <c r="D3" s="7">
        <v>1154</v>
      </c>
      <c r="E3" s="7">
        <v>1115</v>
      </c>
      <c r="F3" s="7">
        <v>1104</v>
      </c>
      <c r="G3" s="7">
        <f>'[36]4th Circuit Summary 02.18'!$B$7</f>
        <v>1113</v>
      </c>
      <c r="H3" s="7">
        <f>'[37]4th Circuit Summary 03.18'!$B$7</f>
        <v>1134</v>
      </c>
      <c r="I3" s="7">
        <f>'[36]4th Circuit Summary 04.18'!$B$7</f>
        <v>1138</v>
      </c>
      <c r="J3" s="7">
        <f>'[36]4th Circuit Summary 05.18'!$B$7</f>
        <v>1108</v>
      </c>
      <c r="K3" s="7">
        <f>'[37]4th Circuit Summary 06.18'!$B$7</f>
        <v>1111</v>
      </c>
      <c r="L3" s="7">
        <f>'[36]4th Circuit Summary 07.18'!$B$7</f>
        <v>1135</v>
      </c>
      <c r="M3" s="7">
        <f>'[36]4th Circuit Summary 08.18'!$B$7</f>
        <v>1133</v>
      </c>
    </row>
    <row r="4" spans="1:13" x14ac:dyDescent="0.25">
      <c r="A4" s="5" t="s">
        <v>1</v>
      </c>
      <c r="B4" s="7">
        <v>656</v>
      </c>
      <c r="C4" s="7">
        <v>669</v>
      </c>
      <c r="D4" s="7">
        <v>689</v>
      </c>
      <c r="E4" s="7">
        <v>659</v>
      </c>
      <c r="F4" s="7">
        <v>671</v>
      </c>
      <c r="G4" s="7">
        <f>'[36]4th Circuit Summary 02.18'!$B$16</f>
        <v>679</v>
      </c>
      <c r="H4" s="7">
        <f>'[37]4th Circuit Summary 03.18'!$B$16</f>
        <v>702</v>
      </c>
      <c r="I4" s="7">
        <f>'[36]4th Circuit Summary 04.18'!$B$16</f>
        <v>701</v>
      </c>
      <c r="J4" s="7">
        <f>'[36]4th Circuit Summary 05.18'!$B$16</f>
        <v>698</v>
      </c>
      <c r="K4" s="7">
        <f>'[37]4th Circuit Summary 06.18'!$B$16</f>
        <v>713</v>
      </c>
      <c r="L4" s="7">
        <f>'[36]4th Circuit Summary 07.18'!$B$16</f>
        <v>737</v>
      </c>
      <c r="M4" s="7">
        <f>'[36]4th Circuit Summary 08.18'!$B$16</f>
        <v>754</v>
      </c>
    </row>
    <row r="5" spans="1:13" x14ac:dyDescent="0.25">
      <c r="A5" s="5" t="s">
        <v>6</v>
      </c>
      <c r="B5" s="7">
        <v>422</v>
      </c>
      <c r="C5" s="7">
        <v>464</v>
      </c>
      <c r="D5" s="7">
        <v>465</v>
      </c>
      <c r="E5" s="7">
        <v>456</v>
      </c>
      <c r="F5" s="7">
        <v>431</v>
      </c>
      <c r="G5" s="7">
        <f>'[36]4th Circuit Summary 02.18'!$B$9</f>
        <v>432</v>
      </c>
      <c r="H5" s="7">
        <f>'[37]4th Circuit Summary 03.18'!$B$9</f>
        <v>432</v>
      </c>
      <c r="I5" s="7">
        <f>'[36]4th Circuit Summary 04.18'!$B$9</f>
        <v>434</v>
      </c>
      <c r="J5" s="7">
        <f>'[36]4th Circuit Summary 05.18'!$B$9</f>
        <v>409</v>
      </c>
      <c r="K5" s="7">
        <f>'[37]4th Circuit Summary 06.18'!$B$9</f>
        <v>398</v>
      </c>
      <c r="L5" s="7">
        <f>'[36]4th Circuit Summary 07.18'!$B$9</f>
        <v>397</v>
      </c>
      <c r="M5" s="7">
        <f>'[36]4th Circuit Summary 08.18'!$B$9</f>
        <v>379</v>
      </c>
    </row>
    <row r="6" spans="1:13" x14ac:dyDescent="0.25">
      <c r="A6" s="5" t="s">
        <v>7</v>
      </c>
      <c r="B6" s="7">
        <v>1</v>
      </c>
      <c r="C6" s="7">
        <v>1</v>
      </c>
      <c r="D6" s="7">
        <v>0</v>
      </c>
      <c r="E6" s="7">
        <v>0</v>
      </c>
      <c r="F6" s="7">
        <v>2</v>
      </c>
      <c r="G6" s="7">
        <f t="shared" ref="G6:M6" si="0">G3-(G4+G5)</f>
        <v>2</v>
      </c>
      <c r="H6" s="7">
        <f t="shared" si="0"/>
        <v>0</v>
      </c>
      <c r="I6" s="7">
        <f t="shared" si="0"/>
        <v>3</v>
      </c>
      <c r="J6" s="7">
        <f t="shared" si="0"/>
        <v>1</v>
      </c>
      <c r="K6" s="7">
        <f t="shared" si="0"/>
        <v>0</v>
      </c>
      <c r="L6" s="7">
        <f t="shared" si="0"/>
        <v>1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>
        <v>42979</v>
      </c>
      <c r="C8" s="6">
        <v>43009</v>
      </c>
      <c r="D8" s="6">
        <v>43040</v>
      </c>
      <c r="E8" s="6">
        <v>43070</v>
      </c>
      <c r="F8" s="6">
        <v>43101</v>
      </c>
      <c r="G8" s="6">
        <v>43132</v>
      </c>
      <c r="H8" s="6">
        <v>43160</v>
      </c>
      <c r="I8" s="6">
        <v>43191</v>
      </c>
      <c r="J8" s="6">
        <v>43221</v>
      </c>
      <c r="K8" s="6">
        <v>43252</v>
      </c>
      <c r="L8" s="6">
        <v>43282</v>
      </c>
      <c r="M8" s="6">
        <v>43313</v>
      </c>
    </row>
    <row r="9" spans="1:13" x14ac:dyDescent="0.25">
      <c r="A9" s="2" t="s">
        <v>69</v>
      </c>
      <c r="B9" s="7">
        <v>559</v>
      </c>
      <c r="C9" s="7">
        <v>501</v>
      </c>
      <c r="D9" s="7">
        <v>443</v>
      </c>
      <c r="E9" s="7">
        <v>423</v>
      </c>
      <c r="F9" s="7">
        <v>450</v>
      </c>
      <c r="G9" s="7">
        <f>'[36]4th Circuit Summary 02.18'!$G$21</f>
        <v>440</v>
      </c>
      <c r="H9" s="7">
        <f>'[37]4th Circuit Summary 03.18'!$G$21</f>
        <v>438</v>
      </c>
      <c r="I9" s="7">
        <f>'[36]4th Circuit Summary 04.18'!$G$21</f>
        <v>439</v>
      </c>
      <c r="J9" s="7">
        <f>'[36]4th Circuit Summary 05.18'!$G$21</f>
        <v>444</v>
      </c>
      <c r="K9" s="7">
        <f>'[37]4th Circuit Summary 06.18'!$G$21</f>
        <v>436</v>
      </c>
      <c r="L9" s="7">
        <f>'[36]4th Circuit Summary 07.18'!$G$22</f>
        <v>450</v>
      </c>
      <c r="M9" s="7">
        <f>'[36]4th Circuit Summary 08.18'!$G$22+'[16]GAL Alumni by County'!$C$26</f>
        <v>904</v>
      </c>
    </row>
    <row r="10" spans="1:13" x14ac:dyDescent="0.25">
      <c r="A10" s="2" t="s">
        <v>58</v>
      </c>
      <c r="B10" s="7">
        <v>548</v>
      </c>
      <c r="C10" s="7">
        <v>491</v>
      </c>
      <c r="D10" s="7">
        <v>433</v>
      </c>
      <c r="E10" s="7">
        <v>413</v>
      </c>
      <c r="F10" s="7">
        <v>440</v>
      </c>
      <c r="G10" s="7">
        <f>'[36]4th Circuit Summary 02.18'!$G$16</f>
        <v>431</v>
      </c>
      <c r="H10" s="7">
        <f>'[37]4th Circuit Summary 03.18'!$G$16</f>
        <v>429</v>
      </c>
      <c r="I10" s="7">
        <f>'[36]4th Circuit Summary 04.18'!$G$16</f>
        <v>430</v>
      </c>
      <c r="J10" s="7">
        <f>'[36]4th Circuit Summary 05.18'!$G$16</f>
        <v>435</v>
      </c>
      <c r="K10" s="7">
        <f>'[37]4th Circuit Summary 06.18'!$G$16</f>
        <v>426</v>
      </c>
      <c r="L10" s="7">
        <f>'[36]4th Circuit Summary 07.18'!$G$16</f>
        <v>440</v>
      </c>
      <c r="M10" s="7">
        <f>'[36]4th Circuit Summary 08.18'!$G$16</f>
        <v>456</v>
      </c>
    </row>
    <row r="11" spans="1:13" x14ac:dyDescent="0.25">
      <c r="A11" s="2" t="s">
        <v>59</v>
      </c>
      <c r="B11" s="7">
        <v>303</v>
      </c>
      <c r="C11" s="7">
        <v>310</v>
      </c>
      <c r="D11" s="7">
        <v>320</v>
      </c>
      <c r="E11" s="7">
        <v>317</v>
      </c>
      <c r="F11" s="7">
        <v>326</v>
      </c>
      <c r="G11" s="7">
        <f>'[36]4th Circuit Summary 02.18'!$H$16</f>
        <v>325</v>
      </c>
      <c r="H11" s="7">
        <f>'[37]4th Circuit Summary 03.18'!$H$16</f>
        <v>337</v>
      </c>
      <c r="I11" s="7">
        <f>'[36]4th Circuit Summary 04.18'!$H$16</f>
        <v>342</v>
      </c>
      <c r="J11" s="7">
        <f>'[36]4th Circuit Summary 05.18'!$H$16</f>
        <v>356</v>
      </c>
      <c r="K11" s="7">
        <f>'[37]4th Circuit Summary 06.18'!$H$16</f>
        <v>361</v>
      </c>
      <c r="L11" s="7">
        <f>'[36]4th Circuit Summary 07.18'!$H$16</f>
        <v>359</v>
      </c>
      <c r="M11" s="7">
        <f>'[36]4th Circuit Summary 08.18'!$H$16</f>
        <v>370</v>
      </c>
    </row>
    <row r="12" spans="1:13" x14ac:dyDescent="0.25">
      <c r="A12" s="2" t="s">
        <v>60</v>
      </c>
      <c r="B12" s="7">
        <v>245</v>
      </c>
      <c r="C12" s="7">
        <v>181</v>
      </c>
      <c r="D12" s="7">
        <v>113</v>
      </c>
      <c r="E12" s="7">
        <v>96</v>
      </c>
      <c r="F12" s="7">
        <v>114</v>
      </c>
      <c r="G12" s="7">
        <f>'[36]4th Circuit Summary 02.18'!$G$17</f>
        <v>106</v>
      </c>
      <c r="H12" s="7">
        <f>'[37]4th Circuit Summary 03.18'!$G$17</f>
        <v>92</v>
      </c>
      <c r="I12" s="7">
        <f>'[36]4th Circuit Summary 04.18'!$G$17</f>
        <v>88</v>
      </c>
      <c r="J12" s="7">
        <f>'[36]4th Circuit Summary 05.18'!$G$17</f>
        <v>79</v>
      </c>
      <c r="K12" s="7">
        <f>'[37]4th Circuit Summary 06.18'!$G$17</f>
        <v>65</v>
      </c>
      <c r="L12" s="7">
        <f>'[36]4th Circuit Summary 07.18'!$G$17</f>
        <v>81</v>
      </c>
      <c r="M12" s="7">
        <f>'[36]4th Circuit Summary 08.18'!$G$17</f>
        <v>86</v>
      </c>
    </row>
    <row r="13" spans="1:13" customFormat="1" x14ac:dyDescent="0.25">
      <c r="A13" s="2" t="s">
        <v>61</v>
      </c>
      <c r="B13">
        <v>99</v>
      </c>
      <c r="C13">
        <v>40</v>
      </c>
      <c r="D13">
        <v>33</v>
      </c>
      <c r="E13">
        <v>36</v>
      </c>
      <c r="F13">
        <v>25</v>
      </c>
      <c r="G13">
        <f>'[23]6+ Months Inactive by County'!$C$26</f>
        <v>28</v>
      </c>
      <c r="H13">
        <f>'[24]6+ Months Inactive by County'!$C$26</f>
        <v>27</v>
      </c>
      <c r="I13">
        <f>'[25]6+ Months Inactive by County'!$C$26</f>
        <v>25</v>
      </c>
      <c r="J13">
        <f>'[26]6+ Months Inactive by County'!$C$26</f>
        <v>19</v>
      </c>
      <c r="K13">
        <f>'[27]6+ Months Inactive by County'!$C$26</f>
        <v>22</v>
      </c>
      <c r="L13">
        <f>'[28]6+ Months Inactive by County'!$C$26</f>
        <v>27</v>
      </c>
      <c r="M13">
        <f>'[29]6+ Months Inactive by County'!$C$26</f>
        <v>28</v>
      </c>
    </row>
    <row r="14" spans="1:13" x14ac:dyDescent="0.25">
      <c r="A14" s="2" t="s">
        <v>3</v>
      </c>
      <c r="B14" s="7">
        <v>11</v>
      </c>
      <c r="C14" s="7">
        <v>10</v>
      </c>
      <c r="D14" s="7">
        <v>10</v>
      </c>
      <c r="E14" s="7">
        <v>10</v>
      </c>
      <c r="F14" s="7">
        <v>10</v>
      </c>
      <c r="G14" s="7">
        <f>'[36]4th Circuit Summary 02.18'!$H$18</f>
        <v>9</v>
      </c>
      <c r="H14" s="7">
        <f>'[37]4th Circuit Summary 03.18'!$H$18</f>
        <v>9</v>
      </c>
      <c r="I14" s="7">
        <f>'[36]4th Circuit Summary 04.18'!$H$18</f>
        <v>9</v>
      </c>
      <c r="J14" s="7">
        <f>'[36]4th Circuit Summary 05.18'!$H$18</f>
        <v>9</v>
      </c>
      <c r="K14" s="7">
        <f>'[37]4th Circuit Summary 06.18'!$H$18</f>
        <v>10</v>
      </c>
      <c r="L14" s="7">
        <f>'[36]4th Circuit Summary 07.18'!$H$18</f>
        <v>10</v>
      </c>
      <c r="M14" s="7">
        <f>'[36]4th Circuit Summary 08.18'!$H$18</f>
        <v>10</v>
      </c>
    </row>
    <row r="16" spans="1:13" s="5" customFormat="1" x14ac:dyDescent="0.25">
      <c r="B16" s="6">
        <v>42979</v>
      </c>
      <c r="C16" s="6">
        <v>43009</v>
      </c>
      <c r="D16" s="6">
        <v>43040</v>
      </c>
      <c r="E16" s="6">
        <v>43070</v>
      </c>
      <c r="F16" s="6">
        <v>43101</v>
      </c>
      <c r="G16" s="6">
        <v>43132</v>
      </c>
      <c r="H16" s="6">
        <v>43160</v>
      </c>
      <c r="I16" s="6">
        <v>43191</v>
      </c>
      <c r="J16" s="6">
        <v>43221</v>
      </c>
      <c r="K16" s="6">
        <v>43252</v>
      </c>
      <c r="L16" s="6">
        <v>43282</v>
      </c>
      <c r="M16" s="6">
        <v>43313</v>
      </c>
    </row>
    <row r="17" spans="1:13" x14ac:dyDescent="0.25">
      <c r="A17" s="5" t="s">
        <v>4</v>
      </c>
      <c r="B17" s="7">
        <v>0</v>
      </c>
      <c r="C17" s="7">
        <v>10</v>
      </c>
      <c r="D17" s="7">
        <v>17</v>
      </c>
      <c r="E17" s="7">
        <v>5</v>
      </c>
      <c r="F17" s="7">
        <v>24</v>
      </c>
      <c r="G17" s="7">
        <f>'[36]4th Circuit Summary 02.18'!$H$19</f>
        <v>16</v>
      </c>
      <c r="H17" s="7">
        <f>'[37]4th Circuit Summary 03.18'!$H$19</f>
        <v>15</v>
      </c>
      <c r="I17" s="7">
        <f>'[36]4th Circuit Summary 04.18'!$H$19</f>
        <v>15</v>
      </c>
      <c r="J17" s="7">
        <f>'[36]4th Circuit Summary 05.18'!$H$19</f>
        <v>20</v>
      </c>
      <c r="K17" s="7">
        <f>'[37]4th Circuit Summary 06.18'!$H$19</f>
        <v>12</v>
      </c>
      <c r="L17" s="7">
        <f>'[36]4th Circuit Summary 07.18'!$H$20</f>
        <v>14</v>
      </c>
      <c r="M17" s="7">
        <f>'[36]4th Circuit Summary 08.18'!$H$20</f>
        <v>16</v>
      </c>
    </row>
    <row r="18" spans="1:13" x14ac:dyDescent="0.25">
      <c r="A18" s="5" t="s">
        <v>5</v>
      </c>
      <c r="B18" s="7">
        <v>75</v>
      </c>
      <c r="C18" s="7">
        <v>75</v>
      </c>
      <c r="D18" s="7">
        <v>17</v>
      </c>
      <c r="E18" s="7">
        <v>5</v>
      </c>
      <c r="F18" s="7">
        <v>24</v>
      </c>
      <c r="G18" s="7">
        <f>'[36]4th Circuit Summary 02.18'!$H$20</f>
        <v>15</v>
      </c>
      <c r="H18" s="7">
        <f>'[37]4th Circuit Summary 03.18'!$H$20</f>
        <v>13</v>
      </c>
      <c r="I18" s="7">
        <f>'[36]4th Circuit Summary 04.18'!$H$20</f>
        <v>15</v>
      </c>
      <c r="J18" s="7">
        <f>'[36]4th Circuit Summary 05.18'!$H$20</f>
        <v>21</v>
      </c>
      <c r="K18" s="7">
        <f>'[37]4th Circuit Summary 06.18'!$H$20</f>
        <v>0</v>
      </c>
      <c r="L18" s="7">
        <f>'[36]4th Circuit Summary 07.18'!$H$21</f>
        <v>0</v>
      </c>
      <c r="M18" s="7">
        <f>'[36]4th Circuit Summary 08.18'!$H$21</f>
        <v>1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18-19'!N2</f>
        <v>August 2018</v>
      </c>
    </row>
    <row r="24" spans="2:14" x14ac:dyDescent="0.25">
      <c r="B24" s="2" t="str">
        <f>B2</f>
        <v>Circuit 4</v>
      </c>
      <c r="N24" s="17" t="str">
        <f>'Statewide Charts FY 18-19'!N2</f>
        <v>August 2018</v>
      </c>
    </row>
    <row r="46" spans="2:14" x14ac:dyDescent="0.25">
      <c r="B46" s="2" t="str">
        <f>B2</f>
        <v>Circuit 4</v>
      </c>
      <c r="N46" s="17" t="str">
        <f>'Statewide Charts FY 18-19'!N2</f>
        <v>August 2018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2138</v>
      </c>
      <c r="C2" s="3">
        <v>2158</v>
      </c>
      <c r="D2" s="3">
        <v>2212</v>
      </c>
      <c r="E2" s="3">
        <v>2166</v>
      </c>
      <c r="F2" s="3">
        <v>2170</v>
      </c>
      <c r="G2" s="3">
        <f>[6]Sheet1!$S$38</f>
        <v>2154</v>
      </c>
      <c r="H2" s="3">
        <f>[7]Sheet1!$S$38</f>
        <v>2139</v>
      </c>
      <c r="I2" s="3">
        <f>[8]Sheet1!$S$38</f>
        <v>2177</v>
      </c>
      <c r="J2" s="3">
        <f>[9]Sheet1!$S$38</f>
        <v>2172</v>
      </c>
      <c r="K2" s="3">
        <f>[10]Sheet1!$S$38</f>
        <v>2174</v>
      </c>
      <c r="L2" s="3">
        <f>[11]Sheet1!$S$38</f>
        <v>2176</v>
      </c>
      <c r="M2" s="3">
        <f>[12]Sheet1!$S$38</f>
        <v>2189</v>
      </c>
    </row>
    <row r="3" spans="1:13" x14ac:dyDescent="0.25">
      <c r="A3" s="2" t="s">
        <v>0</v>
      </c>
      <c r="B3" s="3">
        <v>1548</v>
      </c>
      <c r="C3" s="3">
        <v>1566</v>
      </c>
      <c r="D3" s="3">
        <v>1622</v>
      </c>
      <c r="E3" s="3">
        <v>1614</v>
      </c>
      <c r="F3" s="3">
        <v>1598</v>
      </c>
      <c r="G3" s="3">
        <f>'[38]5th Circuit Summary 02.18'!$B$7</f>
        <v>1581</v>
      </c>
      <c r="H3" s="3">
        <f>'[39]5th Circuit Summary 03.18'!$B$7</f>
        <v>1581</v>
      </c>
      <c r="I3" s="3">
        <f>'[38]5th Circuit Summary 04.18'!$B$7</f>
        <v>1578</v>
      </c>
      <c r="J3" s="3">
        <f>'[38]5th Circuit Summary 05.18'!$B$7</f>
        <v>1591</v>
      </c>
      <c r="K3" s="3">
        <f>'[39]5th Circuit Summary 06.18'!$B$7</f>
        <v>1587</v>
      </c>
      <c r="L3" s="3">
        <f>'[38]5th Circuit Summary 07.18'!$B$7</f>
        <v>1603</v>
      </c>
      <c r="M3" s="3">
        <f>'[38]5th Circuit Summary 08.18'!$B$7</f>
        <v>1601</v>
      </c>
    </row>
    <row r="4" spans="1:13" x14ac:dyDescent="0.25">
      <c r="A4" s="2" t="s">
        <v>1</v>
      </c>
      <c r="B4" s="3">
        <v>1338</v>
      </c>
      <c r="C4" s="3">
        <v>1374</v>
      </c>
      <c r="D4" s="3">
        <v>1426</v>
      </c>
      <c r="E4" s="3">
        <v>1384</v>
      </c>
      <c r="F4" s="3">
        <v>1379</v>
      </c>
      <c r="G4" s="3">
        <f>'[38]5th Circuit Summary 02.18'!$B$16</f>
        <v>1395</v>
      </c>
      <c r="H4" s="3">
        <f>'[39]5th Circuit Summary 03.18'!$B$16</f>
        <v>1381</v>
      </c>
      <c r="I4" s="3">
        <f>'[38]5th Circuit Summary 04.18'!$B$16</f>
        <v>1374</v>
      </c>
      <c r="J4" s="3">
        <f>'[38]5th Circuit Summary 05.18'!$B$16</f>
        <v>1359</v>
      </c>
      <c r="K4" s="3">
        <f>'[39]5th Circuit Summary 06.18'!$B$16</f>
        <v>1342</v>
      </c>
      <c r="L4" s="3">
        <f>'[38]5th Circuit Summary 07.18'!$B$16</f>
        <v>1337</v>
      </c>
      <c r="M4" s="3">
        <f>'[38]5th Circuit Summary 08.18'!$B$16</f>
        <v>1336</v>
      </c>
    </row>
    <row r="5" spans="1:13" x14ac:dyDescent="0.25">
      <c r="A5" s="2" t="s">
        <v>6</v>
      </c>
      <c r="B5" s="3">
        <v>201</v>
      </c>
      <c r="C5" s="3">
        <v>185</v>
      </c>
      <c r="D5" s="3">
        <v>182</v>
      </c>
      <c r="E5" s="3">
        <v>219</v>
      </c>
      <c r="F5" s="3">
        <v>201</v>
      </c>
      <c r="G5" s="3">
        <f>'[38]5th Circuit Summary 02.18'!$B$9</f>
        <v>180</v>
      </c>
      <c r="H5" s="3">
        <f>'[39]5th Circuit Summary 03.18'!$B$9</f>
        <v>192</v>
      </c>
      <c r="I5" s="3">
        <f>'[38]5th Circuit Summary 04.18'!$B$9</f>
        <v>198</v>
      </c>
      <c r="J5" s="3">
        <f>'[38]5th Circuit Summary 05.18'!$B$9</f>
        <v>228</v>
      </c>
      <c r="K5" s="3">
        <f>'[39]5th Circuit Summary 06.18'!$B$9</f>
        <v>243</v>
      </c>
      <c r="L5" s="3">
        <f>'[38]5th Circuit Summary 07.18'!$B$9</f>
        <v>260</v>
      </c>
      <c r="M5" s="3">
        <f>'[38]5th Circuit Summary 08.18'!$B$9</f>
        <v>259</v>
      </c>
    </row>
    <row r="6" spans="1:13" x14ac:dyDescent="0.25">
      <c r="A6" s="2" t="s">
        <v>7</v>
      </c>
      <c r="B6" s="3">
        <v>9</v>
      </c>
      <c r="C6" s="3">
        <v>7</v>
      </c>
      <c r="D6" s="3">
        <v>14</v>
      </c>
      <c r="E6" s="3">
        <v>11</v>
      </c>
      <c r="F6" s="3">
        <v>18</v>
      </c>
      <c r="G6" s="3">
        <f t="shared" ref="G6:M6" si="0">G3-(G4+G5)</f>
        <v>6</v>
      </c>
      <c r="H6" s="3">
        <f t="shared" si="0"/>
        <v>8</v>
      </c>
      <c r="I6" s="3">
        <f t="shared" si="0"/>
        <v>6</v>
      </c>
      <c r="J6" s="3">
        <f t="shared" si="0"/>
        <v>4</v>
      </c>
      <c r="K6" s="3">
        <f t="shared" si="0"/>
        <v>2</v>
      </c>
      <c r="L6" s="3">
        <f t="shared" si="0"/>
        <v>6</v>
      </c>
      <c r="M6" s="3">
        <f t="shared" si="0"/>
        <v>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753</v>
      </c>
      <c r="C9" s="3">
        <v>779</v>
      </c>
      <c r="D9" s="3">
        <v>793</v>
      </c>
      <c r="E9" s="3">
        <v>787</v>
      </c>
      <c r="F9" s="3">
        <v>783</v>
      </c>
      <c r="G9" s="3">
        <f>'[38]5th Circuit Summary 02.18'!$G$21</f>
        <v>799</v>
      </c>
      <c r="H9" s="3">
        <f>'[39]5th Circuit Summary 03.18'!$G$21</f>
        <v>811</v>
      </c>
      <c r="I9" s="3">
        <f>'[38]5th Circuit Summary 04.18'!$G$21</f>
        <v>789</v>
      </c>
      <c r="J9" s="3">
        <f>'[38]5th Circuit Summary 05.18'!$G$21</f>
        <v>791</v>
      </c>
      <c r="K9" s="3">
        <f>'[39]5th Circuit Summary 06.18'!$G$21</f>
        <v>768</v>
      </c>
      <c r="L9" s="3">
        <f>'[38]5th Circuit Summary 07.18'!$G$22</f>
        <v>753</v>
      </c>
      <c r="M9" s="3">
        <f>'[38]5th Circuit Summary 08.18'!$G$22+'[16]GAL Alumni by County'!$C$32</f>
        <v>1105</v>
      </c>
    </row>
    <row r="10" spans="1:13" x14ac:dyDescent="0.25">
      <c r="A10" s="2" t="s">
        <v>58</v>
      </c>
      <c r="B10" s="3">
        <v>625</v>
      </c>
      <c r="C10" s="3">
        <v>651</v>
      </c>
      <c r="D10" s="3">
        <v>665</v>
      </c>
      <c r="E10" s="3">
        <v>659</v>
      </c>
      <c r="F10" s="3">
        <v>657</v>
      </c>
      <c r="G10" s="3">
        <f>'[38]5th Circuit Summary 02.18'!$G$16</f>
        <v>674</v>
      </c>
      <c r="H10" s="3">
        <f>'[39]5th Circuit Summary 03.18'!$G$16</f>
        <v>685</v>
      </c>
      <c r="I10" s="3">
        <f>'[38]5th Circuit Summary 04.18'!$G$16</f>
        <v>663</v>
      </c>
      <c r="J10" s="3">
        <f>'[38]5th Circuit Summary 05.18'!$G$16</f>
        <v>664</v>
      </c>
      <c r="K10" s="3">
        <f>'[39]5th Circuit Summary 06.18'!$G$16</f>
        <v>643</v>
      </c>
      <c r="L10" s="3">
        <f>'[38]5th Circuit Summary 07.18'!$G$16</f>
        <v>624</v>
      </c>
      <c r="M10" s="3">
        <f>'[38]5th Circuit Summary 08.18'!$G$16</f>
        <v>546</v>
      </c>
    </row>
    <row r="11" spans="1:13" x14ac:dyDescent="0.25">
      <c r="A11" s="2" t="s">
        <v>59</v>
      </c>
      <c r="B11" s="3">
        <v>481</v>
      </c>
      <c r="C11" s="3">
        <v>496</v>
      </c>
      <c r="D11" s="3">
        <v>512</v>
      </c>
      <c r="E11" s="3">
        <v>502</v>
      </c>
      <c r="F11" s="3">
        <v>507</v>
      </c>
      <c r="G11" s="3">
        <f>'[38]5th Circuit Summary 02.18'!$H$16</f>
        <v>512</v>
      </c>
      <c r="H11" s="3">
        <f>'[39]5th Circuit Summary 03.18'!$H$16</f>
        <v>514</v>
      </c>
      <c r="I11" s="3">
        <f>'[38]5th Circuit Summary 04.18'!$H$16</f>
        <v>512</v>
      </c>
      <c r="J11" s="3">
        <f>'[38]5th Circuit Summary 05.18'!$H$16</f>
        <v>507</v>
      </c>
      <c r="K11" s="3">
        <f>'[39]5th Circuit Summary 06.18'!$H$16</f>
        <v>492</v>
      </c>
      <c r="L11" s="3">
        <f>'[38]5th Circuit Summary 07.18'!$H$16</f>
        <v>495</v>
      </c>
      <c r="M11" s="3">
        <f>'[38]5th Circuit Summary 08.18'!$H$16</f>
        <v>485</v>
      </c>
    </row>
    <row r="12" spans="1:13" x14ac:dyDescent="0.25">
      <c r="A12" s="2" t="s">
        <v>60</v>
      </c>
      <c r="B12" s="3">
        <v>144</v>
      </c>
      <c r="C12" s="3">
        <v>155</v>
      </c>
      <c r="D12" s="3">
        <v>153</v>
      </c>
      <c r="E12" s="3">
        <v>157</v>
      </c>
      <c r="F12" s="3">
        <v>150</v>
      </c>
      <c r="G12" s="3">
        <f>'[38]5th Circuit Summary 02.18'!$G$17</f>
        <v>162</v>
      </c>
      <c r="H12" s="3">
        <f>'[39]5th Circuit Summary 03.18'!$G$17</f>
        <v>171</v>
      </c>
      <c r="I12" s="3">
        <f>'[38]5th Circuit Summary 04.18'!$G$17</f>
        <v>151</v>
      </c>
      <c r="J12" s="3">
        <f>'[38]5th Circuit Summary 05.18'!$G$17</f>
        <v>157</v>
      </c>
      <c r="K12" s="3">
        <f>'[39]5th Circuit Summary 06.18'!$G$17</f>
        <v>151</v>
      </c>
      <c r="L12" s="3">
        <f>'[38]5th Circuit Summary 07.18'!$G$17</f>
        <v>129</v>
      </c>
      <c r="M12" s="3">
        <f>'[38]5th Circuit Summary 08.18'!$G$17</f>
        <v>61</v>
      </c>
    </row>
    <row r="13" spans="1:13" x14ac:dyDescent="0.25">
      <c r="A13" s="2" t="s">
        <v>61</v>
      </c>
      <c r="B13">
        <v>51</v>
      </c>
      <c r="C13">
        <v>64</v>
      </c>
      <c r="D13">
        <v>61</v>
      </c>
      <c r="E13">
        <v>76</v>
      </c>
      <c r="F13">
        <v>79</v>
      </c>
      <c r="G13">
        <f>'[23]6+ Months Inactive by County'!$C$32</f>
        <v>65</v>
      </c>
      <c r="H13">
        <f>'[24]6+ Months Inactive by County'!$C$32</f>
        <v>59</v>
      </c>
      <c r="I13">
        <f>'[25]6+ Months Inactive by County'!$C$32</f>
        <v>68</v>
      </c>
      <c r="J13">
        <f>'[26]6+ Months Inactive by County'!$C$32</f>
        <v>54</v>
      </c>
      <c r="K13">
        <f>'[27]6+ Months Inactive by County'!$C$32</f>
        <v>26</v>
      </c>
      <c r="L13">
        <f>'[28]6+ Months Inactive by County'!$C$32</f>
        <v>31</v>
      </c>
      <c r="M13">
        <f>'[29]6+ Months Inactive by County'!$C$32</f>
        <v>7</v>
      </c>
    </row>
    <row r="14" spans="1:13" x14ac:dyDescent="0.25">
      <c r="A14" s="2" t="s">
        <v>3</v>
      </c>
      <c r="B14" s="3">
        <v>128</v>
      </c>
      <c r="C14" s="3">
        <v>128</v>
      </c>
      <c r="D14" s="3">
        <v>128</v>
      </c>
      <c r="E14" s="3">
        <v>128</v>
      </c>
      <c r="F14" s="3">
        <v>126</v>
      </c>
      <c r="G14" s="3">
        <f>'[38]5th Circuit Summary 02.18'!$H$18</f>
        <v>125</v>
      </c>
      <c r="H14" s="3">
        <f>'[39]5th Circuit Summary 03.18'!$H$18</f>
        <v>126</v>
      </c>
      <c r="I14" s="3">
        <f>'[38]5th Circuit Summary 04.18'!$H$18</f>
        <v>126</v>
      </c>
      <c r="J14" s="3">
        <f>'[38]5th Circuit Summary 05.18'!$H$18</f>
        <v>127</v>
      </c>
      <c r="K14" s="3">
        <f>'[39]5th Circuit Summary 06.18'!$H$18</f>
        <v>125</v>
      </c>
      <c r="L14" s="3">
        <f>'[38]5th Circuit Summary 07.18'!$H$18</f>
        <v>125</v>
      </c>
      <c r="M14" s="3">
        <f>'[38]5th Circuit Summary 08.18'!$H$18</f>
        <v>38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2</v>
      </c>
      <c r="C17" s="3">
        <v>27</v>
      </c>
      <c r="D17" s="3">
        <v>16</v>
      </c>
      <c r="E17" s="3">
        <v>2</v>
      </c>
      <c r="F17" s="3">
        <v>5</v>
      </c>
      <c r="G17" s="3">
        <f>'[38]5th Circuit Summary 02.18'!$H$19</f>
        <v>21</v>
      </c>
      <c r="H17" s="3">
        <f>'[39]5th Circuit Summary 03.18'!$H$19</f>
        <v>16</v>
      </c>
      <c r="I17" s="3">
        <f>'[38]5th Circuit Summary 04.18'!$H$19</f>
        <v>10</v>
      </c>
      <c r="J17" s="3">
        <f>'[38]5th Circuit Summary 05.18'!$H$19</f>
        <v>8</v>
      </c>
      <c r="K17" s="3">
        <f>'[39]5th Circuit Summary 06.18'!$H$19</f>
        <v>17</v>
      </c>
      <c r="L17" s="3">
        <f>'[38]5th Circuit Summary 07.18'!$H$20</f>
        <v>15</v>
      </c>
      <c r="M17" s="3">
        <f>'[38]5th Circuit Summary 08.18'!$H$20</f>
        <v>21</v>
      </c>
    </row>
    <row r="18" spans="1:13" x14ac:dyDescent="0.25">
      <c r="A18" s="2" t="s">
        <v>5</v>
      </c>
      <c r="B18" s="3">
        <v>0</v>
      </c>
      <c r="C18" s="3">
        <v>0</v>
      </c>
      <c r="D18" s="3">
        <v>8</v>
      </c>
      <c r="E18" s="3">
        <v>7</v>
      </c>
      <c r="F18" s="3">
        <v>4</v>
      </c>
      <c r="G18" s="3">
        <f>'[38]5th Circuit Summary 02.18'!$H$20</f>
        <v>2</v>
      </c>
      <c r="H18" s="3">
        <f>'[39]5th Circuit Summary 03.18'!$H$20</f>
        <v>32</v>
      </c>
      <c r="I18" s="3">
        <f>'[38]5th Circuit Summary 04.18'!$H$20</f>
        <v>5</v>
      </c>
      <c r="J18" s="3">
        <f>'[38]5th Circuit Summary 05.18'!$H$20</f>
        <v>37</v>
      </c>
      <c r="K18" s="3">
        <f>'[39]5th Circuit Summary 06.18'!$H$20</f>
        <v>30</v>
      </c>
      <c r="L18" s="3">
        <f>'[38]5th Circuit Summary 07.18'!$H$21</f>
        <v>3</v>
      </c>
      <c r="M18" s="3">
        <f>'[38]5th Circuit Summary 08.18'!$H$21</f>
        <v>2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M12" sqref="M12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  <col min="14" max="14" width="20.7109375" bestFit="1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f>[1]Sheet1!$S$112</f>
        <v>32759</v>
      </c>
      <c r="C2" s="3">
        <f>[2]Sheet1!$S$112</f>
        <v>32660</v>
      </c>
      <c r="D2" s="3">
        <f>[3]Sheet1!$S$112</f>
        <v>32396</v>
      </c>
      <c r="E2" s="3">
        <f>[4]Sheet1!$S$112</f>
        <v>32121</v>
      </c>
      <c r="F2" s="3">
        <f>[5]Sheet1!$S$112</f>
        <v>31942</v>
      </c>
      <c r="G2" s="3">
        <f>[6]Sheet1!$S$112</f>
        <v>31931</v>
      </c>
      <c r="H2" s="3">
        <f>[7]Sheet1!$S$112</f>
        <v>31986</v>
      </c>
      <c r="I2" s="3">
        <f>[8]Sheet1!$S$112</f>
        <v>31813</v>
      </c>
      <c r="J2" s="3">
        <f>[9]Sheet1!$S$112</f>
        <v>31857</v>
      </c>
      <c r="K2" s="3">
        <f>[10]Sheet1!$S$112</f>
        <v>31523</v>
      </c>
      <c r="L2" s="3">
        <f>[11]Sheet1!$S$112</f>
        <v>31544</v>
      </c>
      <c r="M2" s="3">
        <f>[12]Sheet1!$S$112</f>
        <v>31594</v>
      </c>
    </row>
    <row r="3" spans="1:13" x14ac:dyDescent="0.25">
      <c r="A3" s="2" t="s">
        <v>0</v>
      </c>
      <c r="B3" s="3">
        <f>'[13]September 2017'!$W$7</f>
        <v>25590</v>
      </c>
      <c r="C3" s="3">
        <f>'[13]October 2017'!$W$7</f>
        <v>25615</v>
      </c>
      <c r="D3" s="3">
        <f>'[13]November 2017'!$W$7</f>
        <v>25232</v>
      </c>
      <c r="E3" s="3">
        <f>'[13]December 2017'!$W$7</f>
        <v>25340</v>
      </c>
      <c r="F3" s="3">
        <f>'[14]January 2018'!$W$6</f>
        <v>25280</v>
      </c>
      <c r="G3" s="3">
        <f>'[14]February 2018'!$W$6</f>
        <v>25113</v>
      </c>
      <c r="H3" s="3">
        <f>'[15]March 2018'!$W$6</f>
        <v>25093</v>
      </c>
      <c r="I3" s="3">
        <f>'[14]April 2018'!$W$6</f>
        <v>25103</v>
      </c>
      <c r="J3" s="3">
        <f>'[14]May 2018'!$W$6</f>
        <v>25277</v>
      </c>
      <c r="K3" s="3">
        <f>'[15]June 2018'!$W$6</f>
        <v>25306</v>
      </c>
      <c r="L3" s="3">
        <f>'[14]July 2018'!$W$6</f>
        <v>25273</v>
      </c>
      <c r="M3" s="3">
        <f>'[14]August 2018'!$W$6</f>
        <v>25353</v>
      </c>
    </row>
    <row r="4" spans="1:13" x14ac:dyDescent="0.25">
      <c r="A4" s="2" t="s">
        <v>1</v>
      </c>
      <c r="B4" s="3">
        <f>'[13]September 2017'!$W$11+'[13]September 2017'!$W$13</f>
        <v>17658</v>
      </c>
      <c r="C4" s="3">
        <f>'[13]October 2017'!$W$11+'[13]October 2017'!$W$13</f>
        <v>17951</v>
      </c>
      <c r="D4" s="3">
        <f>'[13]November 2017'!$W$11+'[13]November 2017'!$W$13</f>
        <v>17768</v>
      </c>
      <c r="E4" s="3">
        <f>'[13]December 2017'!$W$11+'[13]December 2017'!$W$13</f>
        <v>17557</v>
      </c>
      <c r="F4" s="3">
        <f>'[14]January 2018'!$W$10+'[14]January 2018'!$W$12</f>
        <v>17691</v>
      </c>
      <c r="G4" s="3">
        <f>'[14]February 2018'!$W$10+'[14]February 2018'!$W$12</f>
        <v>17737</v>
      </c>
      <c r="H4" s="3">
        <f>'[15]March 2018'!$W$10+'[15]March 2018'!$W$12</f>
        <v>17681</v>
      </c>
      <c r="I4" s="3">
        <f>'[14]April 2018'!$W$10+'[14]April 2018'!$W$12</f>
        <v>17606</v>
      </c>
      <c r="J4" s="3">
        <f>'[14]May 2018'!$W$10+'[14]May 2018'!$W$12</f>
        <v>17674</v>
      </c>
      <c r="K4" s="3">
        <f>'[15]June 2018'!$W$10+'[15]June 2018'!$W$12</f>
        <v>17568</v>
      </c>
      <c r="L4" s="3">
        <f>'[14]July 2018'!$W$10+'[14]July 2018'!$W$12</f>
        <v>17522</v>
      </c>
      <c r="M4" s="3">
        <f>'[14]August 2018'!$W$10+'[14]August 2018'!$W$12</f>
        <v>17720</v>
      </c>
    </row>
    <row r="5" spans="1:13" x14ac:dyDescent="0.25">
      <c r="A5" s="2" t="s">
        <v>6</v>
      </c>
      <c r="B5" s="3">
        <f>'[13]September 2017'!$W$9</f>
        <v>7797</v>
      </c>
      <c r="C5" s="3">
        <f>'[13]October 2017'!$W$9</f>
        <v>7564</v>
      </c>
      <c r="D5" s="3">
        <f>'[13]November 2017'!$W$9</f>
        <v>7324</v>
      </c>
      <c r="E5" s="3">
        <f>'[13]December 2017'!$W$9</f>
        <v>7629</v>
      </c>
      <c r="F5" s="3">
        <f>'[14]January 2018'!$W$8</f>
        <v>7419</v>
      </c>
      <c r="G5" s="3">
        <f>'[14]February 2018'!$W$8</f>
        <v>7234</v>
      </c>
      <c r="H5" s="3">
        <f>'[15]March 2018'!$W$8</f>
        <v>7321</v>
      </c>
      <c r="I5" s="3">
        <f>'[14]April 2018'!$W$8</f>
        <v>7382</v>
      </c>
      <c r="J5" s="3">
        <f>'[14]May 2018'!$W$8</f>
        <v>7478</v>
      </c>
      <c r="K5" s="3">
        <f>'[15]June 2018'!$W$8</f>
        <v>7627</v>
      </c>
      <c r="L5" s="3">
        <f>'[14]July 2018'!$W$8</f>
        <v>7663</v>
      </c>
      <c r="M5" s="3">
        <f>'[14]August 2018'!$W$8</f>
        <v>7489</v>
      </c>
    </row>
    <row r="6" spans="1:13" x14ac:dyDescent="0.25">
      <c r="A6" s="2" t="s">
        <v>7</v>
      </c>
      <c r="B6" s="3">
        <f t="shared" ref="B6:M6" si="0">B3-(B4+B5)</f>
        <v>135</v>
      </c>
      <c r="C6" s="3">
        <f t="shared" si="0"/>
        <v>100</v>
      </c>
      <c r="D6" s="3">
        <f t="shared" si="0"/>
        <v>140</v>
      </c>
      <c r="E6" s="3">
        <f t="shared" si="0"/>
        <v>154</v>
      </c>
      <c r="F6" s="3">
        <f t="shared" si="0"/>
        <v>170</v>
      </c>
      <c r="G6" s="3">
        <f t="shared" si="0"/>
        <v>142</v>
      </c>
      <c r="H6" s="3">
        <f t="shared" si="0"/>
        <v>91</v>
      </c>
      <c r="I6" s="3">
        <f t="shared" si="0"/>
        <v>115</v>
      </c>
      <c r="J6" s="3">
        <f t="shared" si="0"/>
        <v>125</v>
      </c>
      <c r="K6" s="3">
        <f t="shared" si="0"/>
        <v>111</v>
      </c>
      <c r="L6" s="3">
        <f t="shared" si="0"/>
        <v>88</v>
      </c>
      <c r="M6" s="3">
        <f t="shared" si="0"/>
        <v>144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f>'[13]September 2017'!$W$20+'[13]September 2017'!$W$19</f>
        <v>10973</v>
      </c>
      <c r="C9" s="3">
        <f>'[13]October 2017'!$W$20+'[13]October 2017'!$W$19</f>
        <v>11074</v>
      </c>
      <c r="D9" s="3">
        <f>'[13]November 2017'!$W$20+'[13]November 2017'!$W$19</f>
        <v>11022</v>
      </c>
      <c r="E9" s="3">
        <f>'[13]December 2017'!$W$20+'[13]December 2017'!$W$19</f>
        <v>10950</v>
      </c>
      <c r="F9" s="3">
        <f>'[14]January 2018'!$W$19+'[14]January 2018'!$W$18</f>
        <v>11174</v>
      </c>
      <c r="G9" s="3">
        <f>'[14]February 2018'!$W$19+'[14]February 2018'!$W$18</f>
        <v>11038</v>
      </c>
      <c r="H9" s="3">
        <f>'[15]March 2018'!$W$19+'[15]March 2018'!$W$18</f>
        <v>11011</v>
      </c>
      <c r="I9" s="3">
        <f>'[14]April 2018'!$W$19+'[14]April 2018'!$W$18</f>
        <v>11010</v>
      </c>
      <c r="J9" s="3">
        <f>'[14]May 2018'!$W$19+'[14]May 2018'!$W$18</f>
        <v>11051</v>
      </c>
      <c r="K9" s="3">
        <f>'[15]June 2018'!$W$19+'[15]June 2018'!$W$18</f>
        <v>11041</v>
      </c>
      <c r="L9" s="3">
        <f>'[14]July 2018'!$W$20+'[14]July 2018'!$W$19</f>
        <v>11047</v>
      </c>
      <c r="M9" s="3">
        <f>'[14]August 2018'!$W$20+'[14]August 2018'!$W$19+'[16]GAL Alumni by County'!$G$44</f>
        <v>16846</v>
      </c>
    </row>
    <row r="10" spans="1:13" x14ac:dyDescent="0.25">
      <c r="A10" s="2" t="s">
        <v>58</v>
      </c>
      <c r="B10" s="3">
        <f>'[13]September 2017'!$W$15+'[13]September 2017'!$W$16+'[13]September 2017'!$W$19</f>
        <v>10251</v>
      </c>
      <c r="C10" s="3">
        <f>'[13]October 2017'!$W$15+'[13]October 2017'!$W$16+'[13]October 2017'!$W$19</f>
        <v>10355</v>
      </c>
      <c r="D10" s="3">
        <f>'[13]November 2017'!$W$15+'[13]November 2017'!$W$16+'[13]November 2017'!$W$19</f>
        <v>10319</v>
      </c>
      <c r="E10" s="3">
        <f>'[13]December 2017'!$W$15+'[13]December 2017'!$W$16+'[13]December 2017'!$W$19</f>
        <v>10256</v>
      </c>
      <c r="F10" s="3">
        <f>'[14]January 2018'!$W$14+'[14]January 2018'!$W$15+'[14]January 2018'!$W$18</f>
        <v>10478</v>
      </c>
      <c r="G10" s="3">
        <f>'[14]February 2018'!$W$14+'[14]February 2018'!$W$15+'[14]February 2018'!$W$18</f>
        <v>10352</v>
      </c>
      <c r="H10" s="3">
        <f>'[15]March 2018'!$W$14+'[15]March 2018'!$W$15+'[15]March 2018'!$W$18</f>
        <v>10335</v>
      </c>
      <c r="I10" s="3">
        <f>'[14]April 2018'!$W$14+'[14]April 2018'!$W$15+'[14]April 2018'!$W$18</f>
        <v>10350</v>
      </c>
      <c r="J10" s="3">
        <f>'[14]May 2018'!$W$14+'[14]May 2018'!$W$15+'[14]May 2018'!$W$18</f>
        <v>10387</v>
      </c>
      <c r="K10" s="3">
        <f>'[15]June 2018'!$W$14+'[15]June 2018'!$W$15+'[15]June 2018'!$W$18</f>
        <v>10386</v>
      </c>
      <c r="L10" s="3">
        <f>'[14]July 2018'!$W$14+'[14]July 2018'!$W$15+'[14]July 2018'!$W$19</f>
        <v>10100</v>
      </c>
      <c r="M10" s="3">
        <f>'[14]August 2018'!$W$14+'[14]August 2018'!$W$15+'[14]August 2018'!$W$19</f>
        <v>9842</v>
      </c>
    </row>
    <row r="11" spans="1:13" x14ac:dyDescent="0.25">
      <c r="A11" s="2" t="s">
        <v>59</v>
      </c>
      <c r="B11" s="3">
        <f>'[13]September 2017'!$W$15</f>
        <v>7668</v>
      </c>
      <c r="C11" s="3">
        <f>'[13]October 2017'!$W$15</f>
        <v>7765</v>
      </c>
      <c r="D11" s="3">
        <f>'[13]November 2017'!$W$15</f>
        <v>7796</v>
      </c>
      <c r="E11" s="3">
        <f>'[13]December 2017'!$W$15</f>
        <v>7736</v>
      </c>
      <c r="F11" s="3">
        <f>'[14]January 2018'!$W$14</f>
        <v>7939</v>
      </c>
      <c r="G11" s="3">
        <f>'[14]February 2018'!$W$14</f>
        <v>7817</v>
      </c>
      <c r="H11" s="3">
        <f>'[15]March 2018'!$W$14</f>
        <v>7871</v>
      </c>
      <c r="I11" s="3">
        <f>'[14]April 2018'!$W$14</f>
        <v>7871</v>
      </c>
      <c r="J11" s="3">
        <f>'[14]May 2018'!$W$14</f>
        <v>7899</v>
      </c>
      <c r="K11" s="3">
        <f>'[15]June 2018'!$W$14</f>
        <v>7835</v>
      </c>
      <c r="L11" s="3">
        <f>'[14]July 2018'!$W$14</f>
        <v>7810</v>
      </c>
      <c r="M11" s="3">
        <f>'[14]August 2018'!$W$14</f>
        <v>7930</v>
      </c>
    </row>
    <row r="12" spans="1:13" x14ac:dyDescent="0.25">
      <c r="A12" s="2" t="s">
        <v>60</v>
      </c>
      <c r="B12" s="3">
        <f>'[13]September 2017'!$W$16+'[17]September 2017'!$W$19</f>
        <v>2583</v>
      </c>
      <c r="C12" s="3">
        <f>'[13]October 2017'!$W$16+'[13]October 2017'!$W$19</f>
        <v>2590</v>
      </c>
      <c r="D12" s="3">
        <f>'[13]November 2017'!$W$16+'[13]November 2017'!$W$19</f>
        <v>2523</v>
      </c>
      <c r="E12" s="3">
        <f>'[13]December 2017'!$W$16+'[13]December 2017'!$W$19</f>
        <v>2520</v>
      </c>
      <c r="F12" s="3">
        <f>'[14]January 2018'!$W$15+'[14]January 2018'!$W$18</f>
        <v>2539</v>
      </c>
      <c r="G12" s="3">
        <f>'[14]February 2018'!$W$15+'[14]February 2018'!$W$18</f>
        <v>2535</v>
      </c>
      <c r="H12" s="3">
        <f>'[15]March 2018'!$W$15+'[15]March 2018'!$W$18</f>
        <v>2464</v>
      </c>
      <c r="I12" s="3">
        <f>'[14]April 2018'!$W$15+'[14]April 2018'!$W$18</f>
        <v>2479</v>
      </c>
      <c r="J12" s="3">
        <f>'[14]May 2018'!$W$15+'[14]May 2018'!$W$18</f>
        <v>2488</v>
      </c>
      <c r="K12" s="3">
        <f>'[15]June 2018'!$W$15+'[15]June 2018'!$W$18</f>
        <v>2551</v>
      </c>
      <c r="L12" s="3">
        <f>'[14]July 2018'!$W$15+'[14]July 2018'!$W$19</f>
        <v>2290</v>
      </c>
      <c r="M12" s="3">
        <f>'[14]August 2018'!$W$15+'[14]August 2018'!$W$19</f>
        <v>1912</v>
      </c>
    </row>
    <row r="13" spans="1:13" x14ac:dyDescent="0.25">
      <c r="A13" s="2" t="s">
        <v>61</v>
      </c>
      <c r="B13" s="3">
        <f>'[18]6+ Months Inactive by County'!$G$44</f>
        <v>1064</v>
      </c>
      <c r="C13" s="3">
        <f>'[19]6+ Months Inactive by County'!$G$44</f>
        <v>1004</v>
      </c>
      <c r="D13" s="3">
        <f>'[20]6+ Months Inactive by County'!$G$44</f>
        <v>1022</v>
      </c>
      <c r="E13" s="3">
        <f>'[21]6+ Months Inactive by County'!$G$44</f>
        <v>1085</v>
      </c>
      <c r="F13" s="3">
        <f>'[22]6+ Months Inactive by County'!$G$44</f>
        <v>1072</v>
      </c>
      <c r="G13" s="3">
        <f>'[23]6+ Months Inactive by County'!$G$44</f>
        <v>1054</v>
      </c>
      <c r="H13" s="3">
        <f>'[24]6+ Months Inactive by County'!$G$44</f>
        <v>1040</v>
      </c>
      <c r="I13" s="3">
        <f>'[25]6+ Months Inactive by County'!$G$44</f>
        <v>1067</v>
      </c>
      <c r="J13" s="3">
        <f>'[26]6+ Months Inactive by County'!$G$44</f>
        <v>1055</v>
      </c>
      <c r="K13" s="3">
        <f>'[27]6+ Months Inactive by County'!$G$44</f>
        <v>1009</v>
      </c>
      <c r="L13" s="3">
        <f>'[28]6+ Months Inactive by County'!$G$44</f>
        <v>908</v>
      </c>
      <c r="M13" s="3">
        <f>'[29]6+ Months Inactive by County'!$G$44</f>
        <v>768</v>
      </c>
    </row>
    <row r="14" spans="1:13" x14ac:dyDescent="0.25">
      <c r="A14" s="2" t="s">
        <v>3</v>
      </c>
      <c r="B14" s="3">
        <f>'[13]September 2017'!$W$17</f>
        <v>722</v>
      </c>
      <c r="C14" s="3">
        <f>'[13]October 2017'!$W$17</f>
        <v>719</v>
      </c>
      <c r="D14" s="3">
        <f>'[13]November 2017'!$W$17</f>
        <v>703</v>
      </c>
      <c r="E14" s="3">
        <f>'[13]December 2017'!$W$17</f>
        <v>694</v>
      </c>
      <c r="F14" s="3">
        <f>'[14]January 2018'!$W$16</f>
        <v>696</v>
      </c>
      <c r="G14" s="3">
        <f>'[14]February 2018'!$W$16</f>
        <v>686</v>
      </c>
      <c r="H14" s="3">
        <f>'[15]March 2018'!$W$16</f>
        <v>676</v>
      </c>
      <c r="I14" s="3">
        <f>'[14]April 2018'!$W$16</f>
        <v>660</v>
      </c>
      <c r="J14" s="3">
        <f>'[14]May 2018'!$W$16</f>
        <v>664</v>
      </c>
      <c r="K14" s="3">
        <f>'[15]June 2018'!$W$16</f>
        <v>655</v>
      </c>
      <c r="L14" s="3">
        <f>'[14]July 2018'!$W$16</f>
        <v>583</v>
      </c>
      <c r="M14" s="3">
        <f>'[14]August 2018'!$W$16</f>
        <v>488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4" x14ac:dyDescent="0.25">
      <c r="A17" s="2" t="s">
        <v>4</v>
      </c>
      <c r="B17" s="3">
        <f>'[13]September 2017'!$W$18</f>
        <v>101</v>
      </c>
      <c r="C17" s="3">
        <f>'[13]October 2017'!$W$18</f>
        <v>298</v>
      </c>
      <c r="D17" s="3">
        <f>'[13]November 2017'!$W$18</f>
        <v>290</v>
      </c>
      <c r="E17" s="3">
        <f>'[13]December 2017'!$W$18</f>
        <v>110</v>
      </c>
      <c r="F17" s="3">
        <f>'[14]January 2018'!$W$17</f>
        <v>221</v>
      </c>
      <c r="G17" s="3">
        <f>'[14]February 2018'!$W$17</f>
        <v>281</v>
      </c>
      <c r="H17" s="3">
        <f>'[15]March 2018'!$W$17</f>
        <v>226</v>
      </c>
      <c r="I17" s="3">
        <f>'[14]April 2018'!$W$17</f>
        <v>198</v>
      </c>
      <c r="J17" s="3">
        <f>'[14]May 2018'!$W$17</f>
        <v>202</v>
      </c>
      <c r="K17" s="3">
        <f>'[15]June 2018'!$W$17</f>
        <v>220</v>
      </c>
      <c r="L17" s="3">
        <f>'[14]July 2018'!$W$18</f>
        <v>217</v>
      </c>
      <c r="M17" s="3">
        <f>'[14]August 2018'!$W$18</f>
        <v>222</v>
      </c>
    </row>
    <row r="18" spans="1:14" x14ac:dyDescent="0.25">
      <c r="A18" s="2" t="s">
        <v>5</v>
      </c>
      <c r="B18" s="3">
        <f>'[13]September 2017'!$W$19</f>
        <v>207</v>
      </c>
      <c r="C18" s="3">
        <f>'[13]October 2017'!$W$19</f>
        <v>283</v>
      </c>
      <c r="D18" s="3">
        <f>'[13]November 2017'!$W$19</f>
        <v>176</v>
      </c>
      <c r="E18" s="3">
        <f>'[13]December 2017'!$W$19</f>
        <v>151</v>
      </c>
      <c r="F18" s="3">
        <f>'[14]January 2018'!$W$18</f>
        <v>209</v>
      </c>
      <c r="G18" s="3">
        <f>'[14]February 2018'!$W$18</f>
        <v>213</v>
      </c>
      <c r="H18" s="3">
        <f>'[15]March 2018'!$W$18</f>
        <v>193</v>
      </c>
      <c r="I18" s="3">
        <f>'[14]April 2018'!$W$18</f>
        <v>174</v>
      </c>
      <c r="J18" s="3">
        <f>'[14]May 2018'!$W$18</f>
        <v>208</v>
      </c>
      <c r="K18" s="3">
        <f>'[15]June 2018'!$W$18</f>
        <v>203</v>
      </c>
      <c r="L18" s="3">
        <f>'[14]July 2018'!$W$19</f>
        <v>129</v>
      </c>
      <c r="M18" s="3">
        <f>'[14]August 2018'!$W$19</f>
        <v>9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65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66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18-19'!N2</f>
        <v>August 2018</v>
      </c>
    </row>
    <row r="24" spans="2:14" x14ac:dyDescent="0.25">
      <c r="B24" s="2" t="str">
        <f>B2</f>
        <v>Circuit 5</v>
      </c>
      <c r="N24" s="17" t="str">
        <f>'Statewide Charts FY 18-19'!N2</f>
        <v>August 2018</v>
      </c>
    </row>
    <row r="46" spans="2:14" x14ac:dyDescent="0.25">
      <c r="B46" s="2" t="str">
        <f>B2</f>
        <v>Circuit 5</v>
      </c>
      <c r="N46" s="17" t="str">
        <f>'Statewide Charts FY 18-19'!N2</f>
        <v>August 2018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9" width="7.140625" style="8" customWidth="1"/>
    <col min="10" max="10" width="7.5703125" style="8" bestFit="1" customWidth="1"/>
    <col min="11" max="13" width="7.5703125" style="8" customWidth="1"/>
    <col min="14" max="16384" width="9.140625" style="8"/>
  </cols>
  <sheetData>
    <row r="1" spans="1:13" s="5" customFormat="1" x14ac:dyDescent="0.25">
      <c r="B1" s="6">
        <v>42979</v>
      </c>
      <c r="C1" s="6">
        <v>43009</v>
      </c>
      <c r="D1" s="6">
        <v>43040</v>
      </c>
      <c r="E1" s="6">
        <v>43070</v>
      </c>
      <c r="F1" s="6">
        <v>43101</v>
      </c>
      <c r="G1" s="6">
        <v>43132</v>
      </c>
      <c r="H1" s="6">
        <v>43160</v>
      </c>
      <c r="I1" s="6">
        <v>43191</v>
      </c>
      <c r="J1" s="6">
        <v>43221</v>
      </c>
      <c r="K1" s="6">
        <v>43252</v>
      </c>
      <c r="L1" s="6">
        <v>43282</v>
      </c>
      <c r="M1" s="6">
        <v>43313</v>
      </c>
    </row>
    <row r="2" spans="1:13" x14ac:dyDescent="0.25">
      <c r="A2" s="5" t="s">
        <v>31</v>
      </c>
      <c r="B2" s="7">
        <v>2769</v>
      </c>
      <c r="C2" s="7">
        <v>2820</v>
      </c>
      <c r="D2" s="7">
        <v>2828</v>
      </c>
      <c r="E2" s="7">
        <v>2803</v>
      </c>
      <c r="F2" s="7">
        <v>2799</v>
      </c>
      <c r="G2" s="7">
        <f>[6]Sheet1!$S$42</f>
        <v>2759</v>
      </c>
      <c r="H2" s="7">
        <f>[7]Sheet1!$S$42</f>
        <v>2807</v>
      </c>
      <c r="I2" s="7">
        <f>[8]Sheet1!$S$42</f>
        <v>2794</v>
      </c>
      <c r="J2" s="7">
        <f>[9]Sheet1!$S$42</f>
        <v>2826</v>
      </c>
      <c r="K2" s="7">
        <f>[10]Sheet1!$S$42</f>
        <v>2827</v>
      </c>
      <c r="L2" s="7">
        <f>[11]Sheet1!$S$42</f>
        <v>2825</v>
      </c>
      <c r="M2" s="7">
        <f>[12]Sheet1!$S$42</f>
        <v>2806</v>
      </c>
    </row>
    <row r="3" spans="1:13" x14ac:dyDescent="0.25">
      <c r="A3" s="5" t="s">
        <v>0</v>
      </c>
      <c r="B3" s="7">
        <v>1666</v>
      </c>
      <c r="C3" s="7">
        <v>1683</v>
      </c>
      <c r="D3" s="7">
        <v>1663</v>
      </c>
      <c r="E3" s="7">
        <v>1642</v>
      </c>
      <c r="F3" s="7">
        <v>1622</v>
      </c>
      <c r="G3" s="7">
        <f>'[40]6th Circuit Summary 02.18'!$B$7</f>
        <v>1653</v>
      </c>
      <c r="H3" s="7">
        <f>'[41]6th Circuit Summary 03.18'!$B$7</f>
        <v>1693</v>
      </c>
      <c r="I3" s="7">
        <f>'[40]6th Circuit Summary 04.18'!$B$7</f>
        <v>1688</v>
      </c>
      <c r="J3" s="7">
        <f>'[40]6th Circuit Summary 05.18'!$B$7</f>
        <v>1713</v>
      </c>
      <c r="K3" s="7">
        <f>'[41]6th Circuit Summary 06.18'!$B$7</f>
        <v>1780</v>
      </c>
      <c r="L3" s="7">
        <f>'[40]6th Circuit Summary 07.18'!$B$7</f>
        <v>1777</v>
      </c>
      <c r="M3" s="7">
        <f>'[40]6th Circuit Summary 08.18'!$B$7</f>
        <v>1776</v>
      </c>
    </row>
    <row r="4" spans="1:13" x14ac:dyDescent="0.25">
      <c r="A4" s="5" t="s">
        <v>1</v>
      </c>
      <c r="B4" s="7">
        <v>1293</v>
      </c>
      <c r="C4" s="7">
        <v>1305</v>
      </c>
      <c r="D4" s="7">
        <v>1287</v>
      </c>
      <c r="E4" s="7">
        <v>1309</v>
      </c>
      <c r="F4" s="7">
        <v>1291</v>
      </c>
      <c r="G4" s="7">
        <f>'[40]6th Circuit Summary 02.18'!$B$16</f>
        <v>1284</v>
      </c>
      <c r="H4" s="7">
        <f>'[41]6th Circuit Summary 03.18'!$B$16</f>
        <v>1330</v>
      </c>
      <c r="I4" s="7">
        <f>'[40]6th Circuit Summary 04.18'!$B$16</f>
        <v>1339</v>
      </c>
      <c r="J4" s="7">
        <f>'[40]6th Circuit Summary 05.18'!$B$16</f>
        <v>1342</v>
      </c>
      <c r="K4" s="7">
        <f>'[41]6th Circuit Summary 06.18'!$B$16</f>
        <v>1357</v>
      </c>
      <c r="L4" s="7">
        <f>'[40]6th Circuit Summary 07.18'!$B$16</f>
        <v>1344</v>
      </c>
      <c r="M4" s="7">
        <f>'[40]6th Circuit Summary 08.18'!$B$16</f>
        <v>1374</v>
      </c>
    </row>
    <row r="5" spans="1:13" x14ac:dyDescent="0.25">
      <c r="A5" s="5" t="s">
        <v>6</v>
      </c>
      <c r="B5" s="7">
        <v>362</v>
      </c>
      <c r="C5" s="7">
        <v>368</v>
      </c>
      <c r="D5" s="7">
        <v>369</v>
      </c>
      <c r="E5" s="7">
        <v>327</v>
      </c>
      <c r="F5" s="7">
        <v>320</v>
      </c>
      <c r="G5" s="7">
        <f>'[40]6th Circuit Summary 02.18'!$B$9</f>
        <v>355</v>
      </c>
      <c r="H5" s="7">
        <f>'[41]6th Circuit Summary 03.18'!$B$9</f>
        <v>359</v>
      </c>
      <c r="I5" s="7">
        <f>'[40]6th Circuit Summary 04.18'!$B$9</f>
        <v>344</v>
      </c>
      <c r="J5" s="7">
        <f>'[40]6th Circuit Summary 05.18'!$B$9</f>
        <v>364</v>
      </c>
      <c r="K5" s="7">
        <f>'[41]6th Circuit Summary 06.18'!$B$9</f>
        <v>413</v>
      </c>
      <c r="L5" s="7">
        <f>'[40]6th Circuit Summary 07.18'!$B$9</f>
        <v>423</v>
      </c>
      <c r="M5" s="7">
        <f>'[40]6th Circuit Summary 08.18'!$B$9</f>
        <v>394</v>
      </c>
    </row>
    <row r="6" spans="1:13" x14ac:dyDescent="0.25">
      <c r="A6" s="5" t="s">
        <v>7</v>
      </c>
      <c r="B6" s="7">
        <v>11</v>
      </c>
      <c r="C6" s="7">
        <v>10</v>
      </c>
      <c r="D6" s="7">
        <v>7</v>
      </c>
      <c r="E6" s="7">
        <v>6</v>
      </c>
      <c r="F6" s="7">
        <v>11</v>
      </c>
      <c r="G6" s="7">
        <f t="shared" ref="G6:M6" si="0">G3-(G4+G5)</f>
        <v>14</v>
      </c>
      <c r="H6" s="7">
        <f t="shared" si="0"/>
        <v>4</v>
      </c>
      <c r="I6" s="7">
        <f t="shared" si="0"/>
        <v>5</v>
      </c>
      <c r="J6" s="7">
        <f t="shared" si="0"/>
        <v>7</v>
      </c>
      <c r="K6" s="7">
        <f t="shared" si="0"/>
        <v>10</v>
      </c>
      <c r="L6" s="7">
        <f t="shared" si="0"/>
        <v>10</v>
      </c>
      <c r="M6" s="7">
        <f t="shared" si="0"/>
        <v>8</v>
      </c>
    </row>
    <row r="8" spans="1:13" s="5" customFormat="1" x14ac:dyDescent="0.25">
      <c r="B8" s="6">
        <v>42979</v>
      </c>
      <c r="C8" s="6">
        <v>43009</v>
      </c>
      <c r="D8" s="6">
        <v>43040</v>
      </c>
      <c r="E8" s="6">
        <v>43070</v>
      </c>
      <c r="F8" s="6">
        <v>43101</v>
      </c>
      <c r="G8" s="6">
        <v>43132</v>
      </c>
      <c r="H8" s="6">
        <v>43160</v>
      </c>
      <c r="I8" s="6">
        <v>43191</v>
      </c>
      <c r="J8" s="6">
        <v>43221</v>
      </c>
      <c r="K8" s="6">
        <v>43252</v>
      </c>
      <c r="L8" s="6">
        <v>43282</v>
      </c>
      <c r="M8" s="6">
        <v>43313</v>
      </c>
    </row>
    <row r="9" spans="1:13" x14ac:dyDescent="0.25">
      <c r="A9" s="2" t="s">
        <v>69</v>
      </c>
      <c r="B9" s="7">
        <v>905</v>
      </c>
      <c r="C9" s="7">
        <v>908</v>
      </c>
      <c r="D9" s="7">
        <v>926</v>
      </c>
      <c r="E9" s="7">
        <v>911</v>
      </c>
      <c r="F9" s="7">
        <v>909</v>
      </c>
      <c r="G9" s="7">
        <f>'[40]6th Circuit Summary 02.18'!$G$21</f>
        <v>920</v>
      </c>
      <c r="H9" s="7">
        <f>'[41]6th Circuit Summary 03.18'!$G$21</f>
        <v>937</v>
      </c>
      <c r="I9" s="7">
        <f>'[40]6th Circuit Summary 04.18'!$G$21</f>
        <v>934</v>
      </c>
      <c r="J9" s="7">
        <f>'[40]6th Circuit Summary 05.18'!$G$21</f>
        <v>932</v>
      </c>
      <c r="K9" s="7">
        <f>'[41]6th Circuit Summary 06.18'!$G$21</f>
        <v>931</v>
      </c>
      <c r="L9" s="7">
        <f>'[40]6th Circuit Summary 07.18'!$G$22</f>
        <v>915</v>
      </c>
      <c r="M9" s="7">
        <f>'[40]6th Circuit Summary 08.18'!$G$22+'[16]GAL Alumni by County'!$C$35</f>
        <v>1356</v>
      </c>
    </row>
    <row r="10" spans="1:13" x14ac:dyDescent="0.25">
      <c r="A10" s="2" t="s">
        <v>58</v>
      </c>
      <c r="B10" s="7">
        <v>775</v>
      </c>
      <c r="C10" s="7">
        <v>779</v>
      </c>
      <c r="D10" s="7">
        <v>797</v>
      </c>
      <c r="E10" s="7">
        <v>793</v>
      </c>
      <c r="F10" s="7">
        <v>788</v>
      </c>
      <c r="G10" s="7">
        <f>'[40]6th Circuit Summary 02.18'!$G$16</f>
        <v>798</v>
      </c>
      <c r="H10" s="7">
        <f>'[41]6th Circuit Summary 03.18'!$G$16</f>
        <v>822</v>
      </c>
      <c r="I10" s="7">
        <f>'[40]6th Circuit Summary 04.18'!$G$16</f>
        <v>819</v>
      </c>
      <c r="J10" s="7">
        <f>'[40]6th Circuit Summary 05.18'!$G$16</f>
        <v>813</v>
      </c>
      <c r="K10" s="7">
        <f>'[41]6th Circuit Summary 06.18'!$G$16</f>
        <v>813</v>
      </c>
      <c r="L10" s="7">
        <f>'[40]6th Circuit Summary 07.18'!$G$16</f>
        <v>819</v>
      </c>
      <c r="M10" s="7">
        <f>'[40]6th Circuit Summary 08.18'!$G$16</f>
        <v>821</v>
      </c>
    </row>
    <row r="11" spans="1:13" x14ac:dyDescent="0.25">
      <c r="A11" s="2" t="s">
        <v>59</v>
      </c>
      <c r="B11" s="7">
        <v>640</v>
      </c>
      <c r="C11" s="7">
        <v>635</v>
      </c>
      <c r="D11" s="7">
        <v>648</v>
      </c>
      <c r="E11" s="7">
        <v>644</v>
      </c>
      <c r="F11" s="7">
        <v>633</v>
      </c>
      <c r="G11" s="7">
        <f>'[40]6th Circuit Summary 02.18'!$H$16</f>
        <v>647</v>
      </c>
      <c r="H11" s="7">
        <f>'[41]6th Circuit Summary 03.18'!$H$16</f>
        <v>673</v>
      </c>
      <c r="I11" s="7">
        <f>'[40]6th Circuit Summary 04.18'!$H$16</f>
        <v>669</v>
      </c>
      <c r="J11" s="7">
        <f>'[40]6th Circuit Summary 05.18'!$H$16</f>
        <v>659</v>
      </c>
      <c r="K11" s="7">
        <f>'[41]6th Circuit Summary 06.18'!$H$16</f>
        <v>643</v>
      </c>
      <c r="L11" s="7">
        <f>'[40]6th Circuit Summary 07.18'!$H$16</f>
        <v>646</v>
      </c>
      <c r="M11" s="7">
        <f>'[40]6th Circuit Summary 08.18'!$H$16</f>
        <v>660</v>
      </c>
    </row>
    <row r="12" spans="1:13" x14ac:dyDescent="0.25">
      <c r="A12" s="2" t="s">
        <v>60</v>
      </c>
      <c r="B12" s="7">
        <v>135</v>
      </c>
      <c r="C12" s="7">
        <v>144</v>
      </c>
      <c r="D12" s="7">
        <v>149</v>
      </c>
      <c r="E12" s="7">
        <v>149</v>
      </c>
      <c r="F12" s="7">
        <v>155</v>
      </c>
      <c r="G12" s="7">
        <f>'[40]6th Circuit Summary 02.18'!$G$17</f>
        <v>151</v>
      </c>
      <c r="H12" s="7">
        <f>'[41]6th Circuit Summary 03.18'!$G$17</f>
        <v>149</v>
      </c>
      <c r="I12" s="7">
        <f>'[40]6th Circuit Summary 04.18'!$G$17</f>
        <v>150</v>
      </c>
      <c r="J12" s="7">
        <f>'[40]6th Circuit Summary 05.18'!$G$17</f>
        <v>154</v>
      </c>
      <c r="K12" s="7">
        <f>'[41]6th Circuit Summary 06.18'!$G$17</f>
        <v>170</v>
      </c>
      <c r="L12" s="7">
        <f>'[40]6th Circuit Summary 07.18'!$G$17</f>
        <v>173</v>
      </c>
      <c r="M12" s="7">
        <f>'[40]6th Circuit Summary 08.18'!$G$17</f>
        <v>161</v>
      </c>
    </row>
    <row r="13" spans="1:13" customFormat="1" x14ac:dyDescent="0.25">
      <c r="A13" s="2" t="s">
        <v>61</v>
      </c>
      <c r="B13">
        <v>37</v>
      </c>
      <c r="C13">
        <v>48</v>
      </c>
      <c r="D13">
        <v>56</v>
      </c>
      <c r="E13">
        <v>59</v>
      </c>
      <c r="F13">
        <v>61</v>
      </c>
      <c r="G13">
        <f>'[23]6+ Months Inactive by County'!$C$35</f>
        <v>65</v>
      </c>
      <c r="H13" s="3">
        <f>'[24]6+ Months Inactive by County'!$C$35</f>
        <v>72</v>
      </c>
      <c r="I13" s="3">
        <f>'[25]6+ Months Inactive by County'!$C$35</f>
        <v>64</v>
      </c>
      <c r="J13" s="3">
        <f>'[26]6+ Months Inactive by County'!$C$35</f>
        <v>61</v>
      </c>
      <c r="K13" s="3">
        <f>'[27]6+ Months Inactive by County'!$C$35</f>
        <v>68</v>
      </c>
      <c r="L13" s="3">
        <f>'[28]6+ Months Inactive by County'!$C$35</f>
        <v>63</v>
      </c>
      <c r="M13" s="3">
        <f>'[29]6+ Months Inactive by County'!$C$35</f>
        <v>66</v>
      </c>
    </row>
    <row r="14" spans="1:13" x14ac:dyDescent="0.25">
      <c r="A14" s="2" t="s">
        <v>3</v>
      </c>
      <c r="B14" s="7">
        <v>130</v>
      </c>
      <c r="C14" s="7">
        <v>129</v>
      </c>
      <c r="D14" s="7">
        <v>129</v>
      </c>
      <c r="E14" s="7">
        <v>118</v>
      </c>
      <c r="F14" s="7">
        <v>121</v>
      </c>
      <c r="G14" s="7">
        <f>'[40]6th Circuit Summary 02.18'!$H$18</f>
        <v>122</v>
      </c>
      <c r="H14" s="7">
        <f>'[41]6th Circuit Summary 03.18'!$H$18</f>
        <v>115</v>
      </c>
      <c r="I14" s="7">
        <f>'[40]6th Circuit Summary 04.18'!$H$18</f>
        <v>115</v>
      </c>
      <c r="J14" s="7">
        <f>'[40]6th Circuit Summary 05.18'!$H$18</f>
        <v>119</v>
      </c>
      <c r="K14" s="7">
        <f>'[41]6th Circuit Summary 06.18'!$H$18</f>
        <v>118</v>
      </c>
      <c r="L14" s="7">
        <f>'[40]6th Circuit Summary 07.18'!$H$18</f>
        <v>92</v>
      </c>
      <c r="M14" s="7">
        <f>'[40]6th Circuit Summary 08.18'!$H$18</f>
        <v>92</v>
      </c>
    </row>
    <row r="16" spans="1:13" s="5" customFormat="1" x14ac:dyDescent="0.25">
      <c r="B16" s="6">
        <v>42979</v>
      </c>
      <c r="C16" s="6">
        <v>43009</v>
      </c>
      <c r="D16" s="6">
        <v>43040</v>
      </c>
      <c r="E16" s="6">
        <v>43070</v>
      </c>
      <c r="F16" s="6">
        <v>43101</v>
      </c>
      <c r="G16" s="6">
        <v>43132</v>
      </c>
      <c r="H16" s="6">
        <v>43160</v>
      </c>
      <c r="I16" s="6">
        <v>43191</v>
      </c>
      <c r="J16" s="6">
        <v>43221</v>
      </c>
      <c r="K16" s="6">
        <v>43252</v>
      </c>
      <c r="L16" s="6">
        <v>43282</v>
      </c>
      <c r="M16" s="6">
        <v>43313</v>
      </c>
    </row>
    <row r="17" spans="1:13" x14ac:dyDescent="0.25">
      <c r="A17" s="5" t="s">
        <v>4</v>
      </c>
      <c r="B17" s="7">
        <v>5</v>
      </c>
      <c r="C17" s="7">
        <v>12</v>
      </c>
      <c r="D17" s="7">
        <v>26</v>
      </c>
      <c r="E17" s="7">
        <v>11</v>
      </c>
      <c r="F17" s="7">
        <v>5</v>
      </c>
      <c r="G17" s="7">
        <f>'[40]6th Circuit Summary 02.18'!$H$19</f>
        <v>24</v>
      </c>
      <c r="H17" s="7">
        <f>'[41]6th Circuit Summary 03.18'!$H$19</f>
        <v>31</v>
      </c>
      <c r="I17" s="7">
        <f>'[40]6th Circuit Summary 04.18'!$H$19</f>
        <v>14</v>
      </c>
      <c r="J17" s="7">
        <f>'[40]6th Circuit Summary 05.18'!$H$19</f>
        <v>14</v>
      </c>
      <c r="K17" s="7">
        <f>'[41]6th Circuit Summary 06.18'!$H$19</f>
        <v>12</v>
      </c>
      <c r="L17" s="7">
        <f>'[40]6th Circuit Summary 07.18'!$H$20</f>
        <v>21</v>
      </c>
      <c r="M17" s="7">
        <f>'[40]6th Circuit Summary 08.18'!$H$20</f>
        <v>24</v>
      </c>
    </row>
    <row r="18" spans="1:13" x14ac:dyDescent="0.25">
      <c r="A18" s="5" t="s">
        <v>5</v>
      </c>
      <c r="B18" s="7">
        <v>10</v>
      </c>
      <c r="C18" s="7">
        <v>10</v>
      </c>
      <c r="D18" s="7">
        <v>10</v>
      </c>
      <c r="E18" s="7">
        <v>11</v>
      </c>
      <c r="F18" s="7">
        <v>12</v>
      </c>
      <c r="G18" s="7">
        <f>'[40]6th Circuit Summary 02.18'!$H$20</f>
        <v>13</v>
      </c>
      <c r="H18" s="7">
        <f>'[41]6th Circuit Summary 03.18'!$H$20</f>
        <v>12</v>
      </c>
      <c r="I18" s="7">
        <f>'[40]6th Circuit Summary 04.18'!$H$20</f>
        <v>12</v>
      </c>
      <c r="J18" s="7">
        <f>'[40]6th Circuit Summary 05.18'!$H$20</f>
        <v>13</v>
      </c>
      <c r="K18" s="7">
        <f>'[41]6th Circuit Summary 06.18'!$H$20</f>
        <v>12</v>
      </c>
      <c r="L18" s="7">
        <f>'[40]6th Circuit Summary 07.18'!$H$21</f>
        <v>11</v>
      </c>
      <c r="M18" s="7">
        <f>'[40]6th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40</v>
      </c>
      <c r="N2" s="17" t="str">
        <f>'Statewide Charts FY 18-19'!N2</f>
        <v>August 2018</v>
      </c>
    </row>
    <row r="24" spans="2:14" x14ac:dyDescent="0.25">
      <c r="B24" s="2" t="str">
        <f>B2</f>
        <v>Circuit 6</v>
      </c>
      <c r="N24" s="17" t="str">
        <f>'Statewide Charts FY 18-19'!N2</f>
        <v>August 2018</v>
      </c>
    </row>
    <row r="46" spans="2:14" x14ac:dyDescent="0.25">
      <c r="B46" s="2" t="str">
        <f>B2</f>
        <v>Circuit 6</v>
      </c>
      <c r="N46" s="17" t="str">
        <f>'Statewide Charts FY 18-19'!N2</f>
        <v>August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1657</v>
      </c>
      <c r="C2" s="3">
        <v>1633</v>
      </c>
      <c r="D2" s="3">
        <v>1618</v>
      </c>
      <c r="E2" s="3">
        <v>1637</v>
      </c>
      <c r="F2" s="3">
        <v>1634</v>
      </c>
      <c r="G2" s="3">
        <f>[6]Sheet1!$S$48</f>
        <v>1639</v>
      </c>
      <c r="H2" s="3">
        <f>[7]Sheet1!$S$48</f>
        <v>1627</v>
      </c>
      <c r="I2" s="3">
        <f>[8]Sheet1!$S$48</f>
        <v>1636</v>
      </c>
      <c r="J2" s="3">
        <f>[9]Sheet1!$S$48</f>
        <v>1643</v>
      </c>
      <c r="K2" s="3">
        <f>[10]Sheet1!$S$48</f>
        <v>1600</v>
      </c>
      <c r="L2" s="3">
        <f>[11]Sheet1!$S$48</f>
        <v>1625</v>
      </c>
      <c r="M2" s="3">
        <f>[12]Sheet1!$S$48</f>
        <v>1663</v>
      </c>
    </row>
    <row r="3" spans="1:13" x14ac:dyDescent="0.25">
      <c r="A3" s="2" t="s">
        <v>0</v>
      </c>
      <c r="B3" s="3">
        <v>1369</v>
      </c>
      <c r="C3" s="3">
        <v>1361</v>
      </c>
      <c r="D3" s="3">
        <v>1341</v>
      </c>
      <c r="E3" s="3">
        <v>1361</v>
      </c>
      <c r="F3" s="3">
        <v>1341</v>
      </c>
      <c r="G3" s="3">
        <f>'[42]7th Circuit Summary 02.18'!$B$7</f>
        <v>1316</v>
      </c>
      <c r="H3" s="3">
        <f>'[43]7th Circuit Summary 03.18'!$B$7</f>
        <v>1304</v>
      </c>
      <c r="I3" s="3">
        <f>'[42]7th Circuit Summary 04.18'!$B$7</f>
        <v>1312</v>
      </c>
      <c r="J3" s="3">
        <f>'[42]7th Circuit Summary 05.18'!$B$7</f>
        <v>1346</v>
      </c>
      <c r="K3" s="3">
        <f>'[43]7th Circuit Summary 06.18'!$B$7</f>
        <v>1338</v>
      </c>
      <c r="L3" s="3">
        <f>'[42]7th Circuit Summary 07.18'!$B$7</f>
        <v>1362</v>
      </c>
      <c r="M3" s="3">
        <f>'[42]7th Circuit Summary 08.18'!$B$7</f>
        <v>1409</v>
      </c>
    </row>
    <row r="4" spans="1:13" x14ac:dyDescent="0.25">
      <c r="A4" s="2" t="s">
        <v>1</v>
      </c>
      <c r="B4" s="3">
        <v>1101</v>
      </c>
      <c r="C4" s="3">
        <v>1088</v>
      </c>
      <c r="D4" s="3">
        <v>1093</v>
      </c>
      <c r="E4" s="3">
        <v>1071</v>
      </c>
      <c r="F4" s="3">
        <v>1059</v>
      </c>
      <c r="G4" s="3">
        <f>'[42]7th Circuit Summary 02.18'!$B$16</f>
        <v>1058</v>
      </c>
      <c r="H4" s="3">
        <f>'[43]7th Circuit Summary 03.18'!$B$16</f>
        <v>1059</v>
      </c>
      <c r="I4" s="3">
        <f>'[42]7th Circuit Summary 04.18'!$B$16</f>
        <v>1062</v>
      </c>
      <c r="J4" s="3">
        <f>'[42]7th Circuit Summary 05.18'!$B$16</f>
        <v>1103</v>
      </c>
      <c r="K4" s="3">
        <f>'[43]7th Circuit Summary 06.18'!$B$16</f>
        <v>1057</v>
      </c>
      <c r="L4" s="3">
        <f>'[42]7th Circuit Summary 07.18'!$B$16</f>
        <v>1039</v>
      </c>
      <c r="M4" s="3">
        <f>'[42]7th Circuit Summary 08.18'!$B$16</f>
        <v>1085</v>
      </c>
    </row>
    <row r="5" spans="1:13" x14ac:dyDescent="0.25">
      <c r="A5" s="2" t="s">
        <v>6</v>
      </c>
      <c r="B5" s="3">
        <v>266</v>
      </c>
      <c r="C5" s="3">
        <v>269</v>
      </c>
      <c r="D5" s="3">
        <v>248</v>
      </c>
      <c r="E5" s="3">
        <v>277</v>
      </c>
      <c r="F5" s="3">
        <v>280</v>
      </c>
      <c r="G5" s="3">
        <f>'[42]7th Circuit Summary 02.18'!$B$9</f>
        <v>253</v>
      </c>
      <c r="H5" s="3">
        <f>'[43]7th Circuit Summary 03.18'!$B$9</f>
        <v>244</v>
      </c>
      <c r="I5" s="3">
        <f>'[42]7th Circuit Summary 04.18'!$B$9</f>
        <v>250</v>
      </c>
      <c r="J5" s="3">
        <f>'[42]7th Circuit Summary 05.18'!$B$9</f>
        <v>242</v>
      </c>
      <c r="K5" s="3">
        <f>'[43]7th Circuit Summary 06.18'!$B$9</f>
        <v>279</v>
      </c>
      <c r="L5" s="3">
        <f>'[42]7th Circuit Summary 07.18'!$B$9</f>
        <v>322</v>
      </c>
      <c r="M5" s="3">
        <f>'[42]7th Circuit Summary 08.18'!$B$9</f>
        <v>324</v>
      </c>
    </row>
    <row r="6" spans="1:13" x14ac:dyDescent="0.25">
      <c r="A6" s="2" t="s">
        <v>8</v>
      </c>
      <c r="B6" s="3">
        <v>2</v>
      </c>
      <c r="C6" s="3">
        <v>4</v>
      </c>
      <c r="D6" s="3">
        <v>0</v>
      </c>
      <c r="E6" s="3">
        <v>13</v>
      </c>
      <c r="F6" s="3">
        <v>2</v>
      </c>
      <c r="G6" s="3">
        <f t="shared" ref="G6:M6" si="0">G3-(G4+G5)</f>
        <v>5</v>
      </c>
      <c r="H6" s="3">
        <f t="shared" si="0"/>
        <v>1</v>
      </c>
      <c r="I6" s="3">
        <f t="shared" si="0"/>
        <v>0</v>
      </c>
      <c r="J6" s="3">
        <f t="shared" si="0"/>
        <v>1</v>
      </c>
      <c r="K6" s="3">
        <f t="shared" si="0"/>
        <v>2</v>
      </c>
      <c r="L6" s="3">
        <f t="shared" si="0"/>
        <v>1</v>
      </c>
      <c r="M6" s="3">
        <f t="shared" si="0"/>
        <v>0</v>
      </c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495</v>
      </c>
      <c r="C9" s="3">
        <v>520</v>
      </c>
      <c r="D9" s="3">
        <v>503</v>
      </c>
      <c r="E9" s="3">
        <v>512</v>
      </c>
      <c r="F9" s="3">
        <v>515</v>
      </c>
      <c r="G9" s="3">
        <f>'[42]7th Circuit Summary 02.18'!$G$21</f>
        <v>523</v>
      </c>
      <c r="H9" s="3">
        <f>'[43]7th Circuit Summary 03.18'!$G$21</f>
        <v>508</v>
      </c>
      <c r="I9" s="3">
        <f>'[42]7th Circuit Summary 04.18'!$G$21</f>
        <v>521</v>
      </c>
      <c r="J9" s="3">
        <f>'[42]7th Circuit Summary 05.18'!$G$21</f>
        <v>519</v>
      </c>
      <c r="K9" s="3">
        <f>'[43]7th Circuit Summary 06.18'!$G$21</f>
        <v>517</v>
      </c>
      <c r="L9" s="3">
        <f>'[42]7th Circuit Summary 07.18'!$G$22</f>
        <v>527</v>
      </c>
      <c r="M9" s="3">
        <f>'[42]7th Circuit Summary 08.18'!$G$22+'[16]GAL Alumni by County'!$C$40</f>
        <v>803</v>
      </c>
    </row>
    <row r="10" spans="1:13" x14ac:dyDescent="0.25">
      <c r="A10" s="2" t="s">
        <v>58</v>
      </c>
      <c r="B10" s="3">
        <v>475</v>
      </c>
      <c r="C10" s="3">
        <v>502</v>
      </c>
      <c r="D10" s="3">
        <v>485</v>
      </c>
      <c r="E10" s="3">
        <v>494</v>
      </c>
      <c r="F10" s="3">
        <v>500</v>
      </c>
      <c r="G10" s="3">
        <f>'[42]7th Circuit Summary 02.18'!$G$16</f>
        <v>508</v>
      </c>
      <c r="H10" s="3">
        <f>'[43]7th Circuit Summary 03.18'!$G$16</f>
        <v>494</v>
      </c>
      <c r="I10" s="3">
        <f>'[42]7th Circuit Summary 04.18'!$G$16</f>
        <v>507</v>
      </c>
      <c r="J10" s="3">
        <f>'[42]7th Circuit Summary 05.18'!$G$16</f>
        <v>505</v>
      </c>
      <c r="K10" s="3">
        <f>'[43]7th Circuit Summary 06.18'!$G$16</f>
        <v>504</v>
      </c>
      <c r="L10" s="3">
        <f>'[42]7th Circuit Summary 07.18'!$G$16</f>
        <v>513</v>
      </c>
      <c r="M10" s="3">
        <f>'[42]7th Circuit Summary 08.18'!$G$16</f>
        <v>518</v>
      </c>
    </row>
    <row r="11" spans="1:13" x14ac:dyDescent="0.25">
      <c r="A11" s="2" t="s">
        <v>59</v>
      </c>
      <c r="B11" s="3">
        <v>381</v>
      </c>
      <c r="C11" s="3">
        <v>393</v>
      </c>
      <c r="D11" s="3">
        <v>392</v>
      </c>
      <c r="E11" s="3">
        <v>388</v>
      </c>
      <c r="F11" s="3">
        <v>401</v>
      </c>
      <c r="G11" s="3">
        <f>'[42]7th Circuit Summary 02.18'!$H$16</f>
        <v>399</v>
      </c>
      <c r="H11" s="3">
        <f>'[43]7th Circuit Summary 03.18'!$H$16</f>
        <v>397</v>
      </c>
      <c r="I11" s="3">
        <f>'[42]7th Circuit Summary 04.18'!$H$16</f>
        <v>406</v>
      </c>
      <c r="J11" s="3">
        <f>'[42]7th Circuit Summary 05.18'!$H$16</f>
        <v>406</v>
      </c>
      <c r="K11" s="3">
        <f>'[43]7th Circuit Summary 06.18'!$H$16</f>
        <v>396</v>
      </c>
      <c r="L11" s="3">
        <f>'[42]7th Circuit Summary 07.18'!$H$16</f>
        <v>391</v>
      </c>
      <c r="M11" s="3">
        <f>'[42]7th Circuit Summary 08.18'!$H$16</f>
        <v>390</v>
      </c>
    </row>
    <row r="12" spans="1:13" x14ac:dyDescent="0.25">
      <c r="A12" s="2" t="s">
        <v>60</v>
      </c>
      <c r="B12" s="3">
        <v>94</v>
      </c>
      <c r="C12" s="3">
        <v>109</v>
      </c>
      <c r="D12" s="3">
        <v>93</v>
      </c>
      <c r="E12" s="3">
        <v>106</v>
      </c>
      <c r="F12" s="3">
        <v>99</v>
      </c>
      <c r="G12" s="3">
        <f>'[42]7th Circuit Summary 02.18'!$G$17</f>
        <v>109</v>
      </c>
      <c r="H12" s="3">
        <f>'[43]7th Circuit Summary 03.18'!$G$17</f>
        <v>97</v>
      </c>
      <c r="I12" s="3">
        <f>'[42]7th Circuit Summary 04.18'!$G$17</f>
        <v>101</v>
      </c>
      <c r="J12" s="3">
        <f>'[42]7th Circuit Summary 05.18'!$G$17</f>
        <v>99</v>
      </c>
      <c r="K12" s="3">
        <f>'[43]7th Circuit Summary 06.18'!$G$17</f>
        <v>108</v>
      </c>
      <c r="L12" s="3">
        <f>'[42]7th Circuit Summary 07.18'!$G$17</f>
        <v>122</v>
      </c>
      <c r="M12" s="3">
        <f>'[42]7th Circuit Summary 08.18'!$G$17</f>
        <v>128</v>
      </c>
    </row>
    <row r="13" spans="1:13" x14ac:dyDescent="0.25">
      <c r="A13" s="2" t="s">
        <v>61</v>
      </c>
      <c r="B13">
        <v>30</v>
      </c>
      <c r="C13">
        <v>25</v>
      </c>
      <c r="D13">
        <v>33</v>
      </c>
      <c r="E13">
        <v>36</v>
      </c>
      <c r="F13">
        <v>33</v>
      </c>
      <c r="G13">
        <f>'[23]6+ Months Inactive by County'!$C$40</f>
        <v>39</v>
      </c>
      <c r="H13">
        <f>'[24]6+ Months Inactive by County'!$C$40</f>
        <v>43</v>
      </c>
      <c r="I13">
        <f>'[25]6+ Months Inactive by County'!$C$40</f>
        <v>39</v>
      </c>
      <c r="J13">
        <f>'[26]6+ Months Inactive by County'!$C$40</f>
        <v>47</v>
      </c>
      <c r="K13">
        <f>'[27]6+ Months Inactive by County'!$C$40</f>
        <v>43</v>
      </c>
      <c r="L13">
        <f>'[28]6+ Months Inactive by County'!$C$40</f>
        <v>54</v>
      </c>
      <c r="M13">
        <f>'[29]6+ Months Inactive by County'!$C$40</f>
        <v>57</v>
      </c>
    </row>
    <row r="14" spans="1:13" x14ac:dyDescent="0.25">
      <c r="A14" s="2" t="s">
        <v>3</v>
      </c>
      <c r="B14" s="3">
        <v>20</v>
      </c>
      <c r="C14" s="3">
        <v>18</v>
      </c>
      <c r="D14" s="3">
        <v>18</v>
      </c>
      <c r="E14" s="3">
        <v>18</v>
      </c>
      <c r="F14" s="3">
        <v>15</v>
      </c>
      <c r="G14" s="3">
        <f>'[42]7th Circuit Summary 02.18'!$H$18</f>
        <v>15</v>
      </c>
      <c r="H14" s="3">
        <f>'[43]7th Circuit Summary 03.18'!$H$18</f>
        <v>14</v>
      </c>
      <c r="I14" s="3">
        <f>'[42]7th Circuit Summary 04.18'!$H$18</f>
        <v>14</v>
      </c>
      <c r="J14" s="3">
        <f>'[42]7th Circuit Summary 05.18'!$H$18</f>
        <v>14</v>
      </c>
      <c r="K14" s="3">
        <f>'[43]7th Circuit Summary 06.18'!$H$18</f>
        <v>13</v>
      </c>
      <c r="L14" s="3">
        <f>'[42]7th Circuit Summary 07.18'!$H$18</f>
        <v>14</v>
      </c>
      <c r="M14" s="3">
        <f>'[42]7th Circuit Summary 08.18'!$H$18</f>
        <v>16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27</v>
      </c>
      <c r="D17" s="3">
        <v>13</v>
      </c>
      <c r="E17" s="3">
        <v>11</v>
      </c>
      <c r="F17" s="3">
        <v>19</v>
      </c>
      <c r="G17" s="3">
        <f>'[42]7th Circuit Summary 02.18'!$H$19</f>
        <v>15</v>
      </c>
      <c r="H17" s="3">
        <f>'[43]7th Circuit Summary 03.18'!$H$19</f>
        <v>3</v>
      </c>
      <c r="I17" s="3">
        <f>'[42]7th Circuit Summary 04.18'!$H$19</f>
        <v>15</v>
      </c>
      <c r="J17" s="3">
        <f>'[42]7th Circuit Summary 05.18'!$H$19</f>
        <v>12</v>
      </c>
      <c r="K17" s="3">
        <f>'[43]7th Circuit Summary 06.18'!$H$19</f>
        <v>7</v>
      </c>
      <c r="L17" s="3">
        <f>'[42]7th Circuit Summary 07.18'!$H$20</f>
        <v>16</v>
      </c>
      <c r="M17" s="3">
        <f>'[42]7th Circuit Summary 08.18'!$H$20</f>
        <v>11</v>
      </c>
    </row>
    <row r="18" spans="1:13" x14ac:dyDescent="0.25">
      <c r="A18" s="2" t="s">
        <v>5</v>
      </c>
      <c r="B18" s="3">
        <v>1</v>
      </c>
      <c r="C18" s="3">
        <v>27</v>
      </c>
      <c r="D18" s="3">
        <v>1</v>
      </c>
      <c r="E18" s="3">
        <v>3</v>
      </c>
      <c r="F18" s="3">
        <v>3</v>
      </c>
      <c r="G18" s="3">
        <f>'[42]7th Circuit Summary 02.18'!$H$20</f>
        <v>8</v>
      </c>
      <c r="H18" s="3">
        <f>'[43]7th Circuit Summary 03.18'!$H$20</f>
        <v>3</v>
      </c>
      <c r="I18" s="3">
        <f>'[42]7th Circuit Summary 04.18'!$H$20</f>
        <v>14</v>
      </c>
      <c r="J18" s="3">
        <f>'[42]7th Circuit Summary 05.18'!$H$20</f>
        <v>1</v>
      </c>
      <c r="K18" s="3">
        <f>'[43]7th Circuit Summary 06.18'!$H$20</f>
        <v>6</v>
      </c>
      <c r="L18" s="3">
        <f>'[42]7th Circuit Summary 07.18'!$H$21</f>
        <v>2</v>
      </c>
      <c r="M18" s="3">
        <f>'[42]7th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41</v>
      </c>
      <c r="N2" s="17" t="str">
        <f>'Statewide Charts FY 18-19'!N2</f>
        <v>August 2018</v>
      </c>
    </row>
    <row r="24" spans="2:14" x14ac:dyDescent="0.25">
      <c r="B24" s="2" t="str">
        <f>B2</f>
        <v>Circuit 7</v>
      </c>
      <c r="N24" s="17" t="str">
        <f>'Statewide Charts FY 18-19'!N2</f>
        <v>August 2018</v>
      </c>
    </row>
    <row r="46" spans="2:14" x14ac:dyDescent="0.25">
      <c r="B46" s="2" t="str">
        <f>B2</f>
        <v>Circuit 7</v>
      </c>
      <c r="N46" s="17" t="str">
        <f>'Statewide Charts FY 18-19'!N2</f>
        <v>August 2018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18">
        <v>581</v>
      </c>
      <c r="C2" s="18">
        <v>590</v>
      </c>
      <c r="D2" s="18">
        <v>567</v>
      </c>
      <c r="E2" s="18">
        <v>558</v>
      </c>
      <c r="F2" s="18">
        <v>569</v>
      </c>
      <c r="G2" s="18">
        <f>[6]Sheet1!$S$56</f>
        <v>561</v>
      </c>
      <c r="H2" s="18">
        <f>[7]Sheet1!$S$56</f>
        <v>578</v>
      </c>
      <c r="I2" s="18">
        <f>[8]Sheet1!$S$56</f>
        <v>570</v>
      </c>
      <c r="J2" s="18">
        <f>[9]Sheet1!$S$56</f>
        <v>566</v>
      </c>
      <c r="K2" s="18">
        <f>[10]Sheet1!$S$56</f>
        <v>570</v>
      </c>
      <c r="L2" s="18">
        <f>[11]Sheet1!$S$56</f>
        <v>572</v>
      </c>
      <c r="M2" s="18">
        <f>[12]Sheet1!$S$56</f>
        <v>588</v>
      </c>
    </row>
    <row r="3" spans="1:13" x14ac:dyDescent="0.25">
      <c r="A3" s="2" t="s">
        <v>0</v>
      </c>
      <c r="B3" s="3">
        <v>562</v>
      </c>
      <c r="C3" s="3">
        <v>553</v>
      </c>
      <c r="D3" s="3">
        <v>557</v>
      </c>
      <c r="E3" s="3">
        <v>531</v>
      </c>
      <c r="F3" s="3">
        <v>532</v>
      </c>
      <c r="G3" s="3">
        <f>'[44]8th Circuit Summary 02.18'!$B$7</f>
        <v>530</v>
      </c>
      <c r="H3" s="3">
        <f>'[45]8th Circuit Summary 03.18'!$B$7</f>
        <v>533</v>
      </c>
      <c r="I3" s="3">
        <f>'[44]8th Circuit Summary 04.18'!$B$7</f>
        <v>523</v>
      </c>
      <c r="J3" s="3">
        <f>'[44]8th Circuit Summary 05.18'!$B$7</f>
        <v>514</v>
      </c>
      <c r="K3" s="3">
        <f>'[45]8th Circuit Summary 06.18'!$B$7</f>
        <v>535</v>
      </c>
      <c r="L3" s="3">
        <f>'[44]8th Circuit Summary 07.18'!$B$7</f>
        <v>540</v>
      </c>
      <c r="M3" s="3">
        <f>'[44]8th Circuit Summary 08.18'!$B$7</f>
        <v>563</v>
      </c>
    </row>
    <row r="4" spans="1:13" x14ac:dyDescent="0.25">
      <c r="A4" s="2" t="s">
        <v>1</v>
      </c>
      <c r="B4" s="3">
        <v>498</v>
      </c>
      <c r="C4" s="3">
        <v>497</v>
      </c>
      <c r="D4" s="3">
        <v>506</v>
      </c>
      <c r="E4" s="3">
        <v>479</v>
      </c>
      <c r="F4" s="3">
        <v>488</v>
      </c>
      <c r="G4" s="3">
        <f>'[44]8th Circuit Summary 02.18'!$B$16</f>
        <v>480</v>
      </c>
      <c r="H4" s="3">
        <f>'[45]8th Circuit Summary 03.18'!$B$16</f>
        <v>470</v>
      </c>
      <c r="I4" s="3">
        <f>'[44]8th Circuit Summary 04.18'!$B$16</f>
        <v>470</v>
      </c>
      <c r="J4" s="3">
        <f>'[44]8th Circuit Summary 05.18'!$B$16</f>
        <v>457</v>
      </c>
      <c r="K4" s="3">
        <f>'[45]8th Circuit Summary 06.18'!$B$16</f>
        <v>462</v>
      </c>
      <c r="L4" s="3">
        <f>'[44]8th Circuit Summary 07.18'!$B$16</f>
        <v>474</v>
      </c>
      <c r="M4" s="3">
        <f>'[44]8th Circuit Summary 08.18'!$B$16</f>
        <v>469</v>
      </c>
    </row>
    <row r="5" spans="1:13" x14ac:dyDescent="0.25">
      <c r="A5" s="2" t="s">
        <v>6</v>
      </c>
      <c r="B5" s="3">
        <v>64</v>
      </c>
      <c r="C5" s="3">
        <v>56</v>
      </c>
      <c r="D5" s="3">
        <v>51</v>
      </c>
      <c r="E5" s="3">
        <v>52</v>
      </c>
      <c r="F5" s="3">
        <v>44</v>
      </c>
      <c r="G5" s="3">
        <f>'[44]8th Circuit Summary 02.18'!$B$9</f>
        <v>50</v>
      </c>
      <c r="H5" s="3">
        <f>'[45]8th Circuit Summary 03.18'!$B$9</f>
        <v>63</v>
      </c>
      <c r="I5" s="3">
        <f>'[44]8th Circuit Summary 04.18'!$B$9</f>
        <v>53</v>
      </c>
      <c r="J5" s="3">
        <f>'[44]8th Circuit Summary 05.18'!$B$9</f>
        <v>57</v>
      </c>
      <c r="K5" s="3">
        <f>'[45]8th Circuit Summary 06.18'!$B$9</f>
        <v>73</v>
      </c>
      <c r="L5" s="3">
        <f>'[44]8th Circuit Summary 07.18'!$B$9</f>
        <v>66</v>
      </c>
      <c r="M5" s="3">
        <f>'[44]8th Circuit Summary 08.18'!$B$9</f>
        <v>94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f t="shared" ref="G6:M6" si="0">G3-(G4+G5)</f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370</v>
      </c>
      <c r="C9" s="3">
        <v>375</v>
      </c>
      <c r="D9" s="3">
        <v>389</v>
      </c>
      <c r="E9" s="3">
        <v>380</v>
      </c>
      <c r="F9" s="3">
        <v>377</v>
      </c>
      <c r="G9" s="3">
        <f>'[44]8th Circuit Summary 02.18'!$G$21</f>
        <v>376</v>
      </c>
      <c r="H9" s="3">
        <f>'[45]8th Circuit Summary 03.18'!$G$21</f>
        <v>380</v>
      </c>
      <c r="I9" s="3">
        <f>'[44]8th Circuit Summary 04.18'!$G$21</f>
        <v>367</v>
      </c>
      <c r="J9" s="3">
        <f>'[44]8th Circuit Summary 05.18'!$G$21</f>
        <v>372</v>
      </c>
      <c r="K9" s="3">
        <f>'[45]8th Circuit Summary 06.18'!$G$21</f>
        <v>376</v>
      </c>
      <c r="L9" s="3">
        <f>'[44]8th Circuit Summary 07.18'!$G$22</f>
        <v>370</v>
      </c>
      <c r="M9" s="3">
        <f>'[44]8th Circuit Summary 08.18'!$G$22+'[16]GAL Alumni by County'!$C$47</f>
        <v>711</v>
      </c>
    </row>
    <row r="10" spans="1:13" x14ac:dyDescent="0.25">
      <c r="A10" s="2" t="s">
        <v>58</v>
      </c>
      <c r="B10" s="3">
        <v>362</v>
      </c>
      <c r="C10" s="3">
        <v>367</v>
      </c>
      <c r="D10" s="3">
        <v>381</v>
      </c>
      <c r="E10" s="3">
        <v>372</v>
      </c>
      <c r="F10" s="3">
        <v>369</v>
      </c>
      <c r="G10" s="3">
        <f>'[44]8th Circuit Summary 02.18'!$G$16</f>
        <v>369</v>
      </c>
      <c r="H10" s="3">
        <f>'[45]8th Circuit Summary 03.18'!$G$16</f>
        <v>373</v>
      </c>
      <c r="I10" s="3">
        <f>'[44]8th Circuit Summary 04.18'!$G$16</f>
        <v>360</v>
      </c>
      <c r="J10" s="3">
        <f>'[44]8th Circuit Summary 05.18'!$G$16</f>
        <v>365</v>
      </c>
      <c r="K10" s="3">
        <f>'[45]8th Circuit Summary 06.18'!$G$16</f>
        <v>369</v>
      </c>
      <c r="L10" s="3">
        <f>'[44]8th Circuit Summary 07.18'!$G$16</f>
        <v>351</v>
      </c>
      <c r="M10" s="3">
        <f>'[44]8th Circuit Summary 08.18'!$G$16</f>
        <v>346</v>
      </c>
    </row>
    <row r="11" spans="1:13" x14ac:dyDescent="0.25">
      <c r="A11" s="2" t="s">
        <v>59</v>
      </c>
      <c r="B11" s="3">
        <v>273</v>
      </c>
      <c r="C11" s="3">
        <v>275</v>
      </c>
      <c r="D11" s="3">
        <v>282</v>
      </c>
      <c r="E11" s="3">
        <v>273</v>
      </c>
      <c r="F11" s="3">
        <v>274</v>
      </c>
      <c r="G11" s="3">
        <f>'[44]8th Circuit Summary 02.18'!$H$16</f>
        <v>283</v>
      </c>
      <c r="H11" s="3">
        <f>'[45]8th Circuit Summary 03.18'!$H$16</f>
        <v>280</v>
      </c>
      <c r="I11" s="3">
        <f>'[44]8th Circuit Summary 04.18'!$H$16</f>
        <v>275</v>
      </c>
      <c r="J11" s="3">
        <f>'[44]8th Circuit Summary 05.18'!$H$16</f>
        <v>282</v>
      </c>
      <c r="K11" s="3">
        <f>'[45]8th Circuit Summary 06.18'!$H$16</f>
        <v>275</v>
      </c>
      <c r="L11" s="3">
        <f>'[44]8th Circuit Summary 07.18'!$H$16</f>
        <v>268</v>
      </c>
      <c r="M11" s="3">
        <f>'[44]8th Circuit Summary 08.18'!$H$16</f>
        <v>276</v>
      </c>
    </row>
    <row r="12" spans="1:13" x14ac:dyDescent="0.25">
      <c r="A12" s="2" t="s">
        <v>60</v>
      </c>
      <c r="B12" s="3">
        <v>89</v>
      </c>
      <c r="C12" s="3">
        <v>92</v>
      </c>
      <c r="D12" s="3">
        <v>99</v>
      </c>
      <c r="E12" s="3">
        <v>99</v>
      </c>
      <c r="F12" s="3">
        <v>95</v>
      </c>
      <c r="G12" s="3">
        <f>'[44]8th Circuit Summary 02.18'!$G$17</f>
        <v>86</v>
      </c>
      <c r="H12" s="3">
        <f>'[45]8th Circuit Summary 03.18'!$G$17</f>
        <v>93</v>
      </c>
      <c r="I12" s="3">
        <f>'[44]8th Circuit Summary 04.18'!$G$17</f>
        <v>85</v>
      </c>
      <c r="J12" s="3">
        <f>'[44]8th Circuit Summary 05.18'!$G$17</f>
        <v>83</v>
      </c>
      <c r="K12" s="3">
        <f>'[45]8th Circuit Summary 06.18'!$G$17</f>
        <v>94</v>
      </c>
      <c r="L12" s="3">
        <f>'[44]8th Circuit Summary 07.18'!$G$17</f>
        <v>83</v>
      </c>
      <c r="M12" s="3">
        <f>'[44]8th Circuit Summary 08.18'!$G$17</f>
        <v>70</v>
      </c>
    </row>
    <row r="13" spans="1:13" x14ac:dyDescent="0.25">
      <c r="A13" s="2" t="s">
        <v>61</v>
      </c>
      <c r="B13">
        <v>42</v>
      </c>
      <c r="C13">
        <v>50</v>
      </c>
      <c r="D13">
        <v>49</v>
      </c>
      <c r="E13">
        <v>40</v>
      </c>
      <c r="F13">
        <v>32</v>
      </c>
      <c r="G13">
        <f>'[23]6+ Months Inactive by County'!$C$47</f>
        <v>32</v>
      </c>
      <c r="H13">
        <f>'[24]6+ Months Inactive by County'!$C$47</f>
        <v>28</v>
      </c>
      <c r="I13">
        <f>'[25]6+ Months Inactive by County'!$C$47</f>
        <v>29</v>
      </c>
      <c r="J13">
        <f>'[26]6+ Months Inactive by County'!$C$47</f>
        <v>24</v>
      </c>
      <c r="K13">
        <f>'[27]6+ Months Inactive by County'!$C$47</f>
        <v>28</v>
      </c>
      <c r="L13">
        <f>'[28]6+ Months Inactive by County'!$C$47</f>
        <v>23</v>
      </c>
      <c r="M13">
        <f>'[29]6+ Months Inactive by County'!$C$47</f>
        <v>30</v>
      </c>
    </row>
    <row r="14" spans="1:13" x14ac:dyDescent="0.25">
      <c r="A14" s="2" t="s">
        <v>3</v>
      </c>
      <c r="B14" s="3">
        <v>8</v>
      </c>
      <c r="C14" s="3">
        <v>8</v>
      </c>
      <c r="D14" s="3">
        <v>8</v>
      </c>
      <c r="E14" s="3">
        <v>8</v>
      </c>
      <c r="F14" s="3">
        <v>8</v>
      </c>
      <c r="G14" s="3">
        <f>'[44]8th Circuit Summary 02.18'!$H$18</f>
        <v>7</v>
      </c>
      <c r="H14" s="3">
        <f>'[45]8th Circuit Summary 03.18'!$H$18</f>
        <v>7</v>
      </c>
      <c r="I14" s="3">
        <f>'[44]8th Circuit Summary 04.18'!$H$18</f>
        <v>7</v>
      </c>
      <c r="J14" s="3">
        <f>'[44]8th Circuit Summary 05.18'!$H$18</f>
        <v>7</v>
      </c>
      <c r="K14" s="3">
        <f>'[45]8th Circuit Summary 06.18'!$H$18</f>
        <v>7</v>
      </c>
      <c r="L14" s="3">
        <f>'[44]8th Circuit Summary 07.18'!$H$18</f>
        <v>7</v>
      </c>
      <c r="M14" s="3">
        <f>'[44]8th Circuit Summary 08.18'!$H$18</f>
        <v>7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13</v>
      </c>
      <c r="D17" s="3">
        <v>18</v>
      </c>
      <c r="E17" s="3">
        <v>0</v>
      </c>
      <c r="F17" s="3">
        <v>15</v>
      </c>
      <c r="G17" s="3">
        <f>'[44]8th Circuit Summary 02.18'!$H$19</f>
        <v>13</v>
      </c>
      <c r="H17" s="3">
        <f>'[45]8th Circuit Summary 03.18'!$H$19</f>
        <v>14</v>
      </c>
      <c r="I17" s="3">
        <f>'[44]8th Circuit Summary 04.18'!$H$19</f>
        <v>5</v>
      </c>
      <c r="J17" s="3">
        <f>'[44]8th Circuit Summary 05.18'!$H$19</f>
        <v>11</v>
      </c>
      <c r="K17" s="3">
        <f>'[45]8th Circuit Summary 06.18'!$H$19</f>
        <v>13</v>
      </c>
      <c r="L17" s="3">
        <f>'[44]8th Circuit Summary 07.18'!$H$20</f>
        <v>6</v>
      </c>
      <c r="M17" s="3">
        <f>'[44]8th Circuit Summary 08.18'!$H$20</f>
        <v>9</v>
      </c>
    </row>
    <row r="18" spans="1:13" x14ac:dyDescent="0.25">
      <c r="A18" s="2" t="s">
        <v>5</v>
      </c>
      <c r="B18" s="3">
        <v>10</v>
      </c>
      <c r="C18" s="3">
        <v>4</v>
      </c>
      <c r="D18" s="3">
        <v>11</v>
      </c>
      <c r="E18" s="3">
        <v>17</v>
      </c>
      <c r="F18" s="3">
        <v>13</v>
      </c>
      <c r="G18" s="3">
        <f>'[44]8th Circuit Summary 02.18'!$H$20</f>
        <v>10</v>
      </c>
      <c r="H18" s="3">
        <f>'[45]8th Circuit Summary 03.18'!$H$20</f>
        <v>17</v>
      </c>
      <c r="I18" s="3">
        <f>'[44]8th Circuit Summary 04.18'!$H$20</f>
        <v>7</v>
      </c>
      <c r="J18" s="3">
        <f>'[44]8th Circuit Summary 05.18'!$H$20</f>
        <v>9</v>
      </c>
      <c r="K18" s="3">
        <f>'[45]8th Circuit Summary 06.18'!$H$20</f>
        <v>12</v>
      </c>
      <c r="L18" s="3">
        <f>'[44]8th Circuit Summary 07.18'!$H$21</f>
        <v>5</v>
      </c>
      <c r="M18" s="3">
        <f>'[44]8th Circuit Summary 08.18'!$H$21</f>
        <v>0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42</v>
      </c>
      <c r="N2" s="17" t="str">
        <f>'Statewide Charts FY 18-19'!N2</f>
        <v>August 2018</v>
      </c>
    </row>
    <row r="24" spans="2:14" x14ac:dyDescent="0.25">
      <c r="B24" s="2" t="str">
        <f>B2</f>
        <v>Circuit 8</v>
      </c>
      <c r="N24" s="17" t="str">
        <f>'Statewide Charts FY 18-19'!N2</f>
        <v>August 2018</v>
      </c>
    </row>
    <row r="46" spans="2:14" x14ac:dyDescent="0.25">
      <c r="B46" s="2" t="str">
        <f>B2</f>
        <v>Circuit 8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11"/>
  <sheetViews>
    <sheetView view="pageLayout" zoomScaleNormal="100" workbookViewId="0">
      <selection activeCell="M14" sqref="M14"/>
    </sheetView>
  </sheetViews>
  <sheetFormatPr defaultRowHeight="15" x14ac:dyDescent="0.25"/>
  <cols>
    <col min="1" max="1" width="43.7109375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x14ac:dyDescent="0.25">
      <c r="A1" s="2"/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1465</v>
      </c>
      <c r="C2" s="3">
        <v>1447</v>
      </c>
      <c r="D2" s="3">
        <v>1463</v>
      </c>
      <c r="E2" s="3">
        <v>1449</v>
      </c>
      <c r="F2" s="3">
        <v>1497</v>
      </c>
      <c r="G2" s="3">
        <f>[6]Sheet1!$S$58</f>
        <v>1503</v>
      </c>
      <c r="H2" s="3">
        <f>[7]Sheet1!$S$58</f>
        <v>1499</v>
      </c>
      <c r="I2" s="3">
        <f>[8]Sheet1!$S$58</f>
        <v>1480</v>
      </c>
      <c r="J2" s="3">
        <f>[9]Sheet1!$S$58</f>
        <v>1489</v>
      </c>
      <c r="K2" s="3">
        <f>[10]Sheet1!$S$58</f>
        <v>1467</v>
      </c>
      <c r="L2" s="3">
        <f>[11]Sheet1!$S$58</f>
        <v>1514</v>
      </c>
      <c r="M2" s="3">
        <f>[12]Sheet1!$S$58</f>
        <v>1576</v>
      </c>
    </row>
    <row r="3" spans="1:13" x14ac:dyDescent="0.25">
      <c r="A3" s="2" t="s">
        <v>0</v>
      </c>
      <c r="B3" s="3">
        <v>1374</v>
      </c>
      <c r="C3" s="3">
        <v>1324</v>
      </c>
      <c r="D3" s="3">
        <v>1085</v>
      </c>
      <c r="E3" s="3">
        <v>1368</v>
      </c>
      <c r="F3" s="3">
        <v>1498</v>
      </c>
      <c r="G3" s="3">
        <f>'[14]February 2018'!$K$6</f>
        <v>1261</v>
      </c>
      <c r="H3" s="3">
        <f>'[15]March 2018'!$K$6</f>
        <v>1215</v>
      </c>
      <c r="I3" s="3">
        <f>'[14]April 2018'!$K$6</f>
        <v>1269</v>
      </c>
      <c r="J3" s="3">
        <f>'[14]May 2018'!$K$6</f>
        <v>1245</v>
      </c>
      <c r="K3" s="3">
        <f>'[15]June 2018'!$K$6</f>
        <v>1286</v>
      </c>
      <c r="L3" s="3">
        <f>'[14]July 2018'!$K$6</f>
        <v>1282</v>
      </c>
      <c r="M3" s="3">
        <f>'[15]August 2018'!$J$6</f>
        <v>1258</v>
      </c>
    </row>
    <row r="4" spans="1:13" x14ac:dyDescent="0.25">
      <c r="A4" s="2" t="s">
        <v>1</v>
      </c>
      <c r="B4" s="3">
        <v>484</v>
      </c>
      <c r="C4" s="3">
        <v>563</v>
      </c>
      <c r="D4" s="3">
        <v>436</v>
      </c>
      <c r="E4" s="3">
        <v>493</v>
      </c>
      <c r="F4" s="3">
        <v>599</v>
      </c>
      <c r="G4" s="3">
        <f>'[14]February 2018'!$K$10</f>
        <v>495</v>
      </c>
      <c r="H4" s="3">
        <f>'[15]March 2018'!$K$10</f>
        <v>432</v>
      </c>
      <c r="I4" s="3">
        <f>'[14]April 2018'!$K$10</f>
        <v>471</v>
      </c>
      <c r="J4" s="3">
        <f>'[14]May 2018'!$K$10</f>
        <v>459</v>
      </c>
      <c r="K4" s="3">
        <f>'[15]June 2018'!$K$10</f>
        <v>498</v>
      </c>
      <c r="L4" s="3">
        <f>'[14]July 2018'!$K$10</f>
        <v>488</v>
      </c>
      <c r="M4" s="3">
        <f>'[15]August 2018'!$J$10</f>
        <v>432</v>
      </c>
    </row>
    <row r="5" spans="1:13" x14ac:dyDescent="0.25">
      <c r="A5" s="2" t="s">
        <v>6</v>
      </c>
      <c r="B5" s="3">
        <v>890</v>
      </c>
      <c r="C5" s="3">
        <v>761</v>
      </c>
      <c r="D5" s="3">
        <v>649</v>
      </c>
      <c r="E5" s="3">
        <v>875</v>
      </c>
      <c r="F5" s="3">
        <v>899</v>
      </c>
      <c r="G5" s="3">
        <f>'[14]February 2018'!$K$8</f>
        <v>766</v>
      </c>
      <c r="H5" s="3">
        <f>'[15]March 2018'!$K$8</f>
        <v>783</v>
      </c>
      <c r="I5" s="3">
        <f>'[14]April 2018'!$K$8</f>
        <v>798</v>
      </c>
      <c r="J5" s="3">
        <f>'[14]May 2018'!$K$8</f>
        <v>786</v>
      </c>
      <c r="K5" s="3">
        <f>'[15]June 2018'!$K$8</f>
        <v>788</v>
      </c>
      <c r="L5" s="3">
        <f>'[14]July 2018'!$K$8</f>
        <v>794</v>
      </c>
      <c r="M5" s="3">
        <f>'[15]August 2018'!$J$8</f>
        <v>826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2</v>
      </c>
      <c r="B9" s="3">
        <v>297</v>
      </c>
      <c r="C9" s="3">
        <v>294</v>
      </c>
      <c r="D9" s="3">
        <v>284</v>
      </c>
      <c r="E9" s="3">
        <v>307</v>
      </c>
      <c r="F9" s="3">
        <v>472</v>
      </c>
      <c r="G9" s="3">
        <f>'[14]February 2018'!$K$19</f>
        <v>296</v>
      </c>
      <c r="H9" s="3">
        <f>'[15]March 2018'!$K$19</f>
        <v>284</v>
      </c>
      <c r="I9" s="3">
        <f>'[14]April 2018'!$K$19</f>
        <v>308</v>
      </c>
      <c r="J9" s="3">
        <f>'[14]May 2018'!$K$19</f>
        <v>323</v>
      </c>
      <c r="K9" s="3">
        <f>'[15]June 2018'!$K$19</f>
        <v>334</v>
      </c>
      <c r="L9" s="3">
        <f>'[14]July 2018'!$K$20</f>
        <v>348</v>
      </c>
      <c r="M9" s="3">
        <f>'[15]August 2018'!$J$14</f>
        <v>398</v>
      </c>
    </row>
    <row r="10" spans="1:13" x14ac:dyDescent="0.25">
      <c r="A10" s="2" t="s">
        <v>58</v>
      </c>
      <c r="B10" s="3">
        <v>297</v>
      </c>
      <c r="C10" s="3">
        <v>294</v>
      </c>
      <c r="D10" s="3">
        <v>284</v>
      </c>
      <c r="E10" s="3">
        <v>307</v>
      </c>
      <c r="F10" s="3">
        <v>472</v>
      </c>
      <c r="G10" s="3">
        <f>'[14]February 2018'!$K$14</f>
        <v>296</v>
      </c>
      <c r="H10" s="3">
        <f>'[15]March 2018'!$K$14</f>
        <v>284</v>
      </c>
      <c r="I10" s="3">
        <f>'[14]April 2018'!$K$14</f>
        <v>308</v>
      </c>
      <c r="J10" s="3">
        <f>'[14]May 2018'!$K$14</f>
        <v>323</v>
      </c>
      <c r="K10" s="3">
        <f>'[15]June 2018'!$K$14</f>
        <v>334</v>
      </c>
      <c r="L10" s="3">
        <f>'[14]July 2018'!$K$14</f>
        <v>348</v>
      </c>
      <c r="M10" s="3">
        <f>'[15]August 2018'!$J$14</f>
        <v>398</v>
      </c>
    </row>
    <row r="11" spans="1:13" x14ac:dyDescent="0.25">
      <c r="A11" s="2" t="s">
        <v>59</v>
      </c>
      <c r="B11" s="3">
        <v>297</v>
      </c>
      <c r="C11" s="3">
        <v>294</v>
      </c>
      <c r="D11" s="3">
        <v>284</v>
      </c>
      <c r="E11" s="3">
        <v>307</v>
      </c>
      <c r="F11" s="3">
        <v>472</v>
      </c>
      <c r="G11" s="3">
        <f>'[14]February 2018'!$K$14</f>
        <v>296</v>
      </c>
      <c r="H11" s="3">
        <f>'[15]March 2018'!$K$14</f>
        <v>284</v>
      </c>
      <c r="I11" s="3">
        <f>'[14]April 2018'!$K$14</f>
        <v>308</v>
      </c>
      <c r="J11" s="3">
        <f>'[14]May 2018'!$K$14</f>
        <v>323</v>
      </c>
      <c r="K11" s="3">
        <f>'[15]June 2018'!$K$14</f>
        <v>334</v>
      </c>
      <c r="L11" s="3">
        <f>'[14]July 2018'!$K$14</f>
        <v>348</v>
      </c>
      <c r="M11" s="3">
        <f>'[15]August 2018'!$J$20</f>
        <v>398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18-19'!N2</f>
        <v>August 2018</v>
      </c>
    </row>
    <row r="24" spans="2:14" x14ac:dyDescent="0.25">
      <c r="B24" s="2" t="str">
        <f>B2</f>
        <v>Circuit 9 (Orange County)</v>
      </c>
      <c r="N24" s="17" t="str">
        <f>'Statewide Charts FY 18-19'!N2</f>
        <v>August 2018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329</v>
      </c>
      <c r="C2" s="3">
        <v>325</v>
      </c>
      <c r="D2" s="3">
        <v>312</v>
      </c>
      <c r="E2" s="3">
        <v>309</v>
      </c>
      <c r="F2" s="3">
        <v>314</v>
      </c>
      <c r="G2" s="3">
        <f>[6]Sheet1!$S$59</f>
        <v>305</v>
      </c>
      <c r="H2" s="3">
        <f>[7]Sheet1!$S$59</f>
        <v>290</v>
      </c>
      <c r="I2" s="3">
        <f>[8]Sheet1!$S$59</f>
        <v>282</v>
      </c>
      <c r="J2" s="3">
        <f>[9]Sheet1!$S$59</f>
        <v>280</v>
      </c>
      <c r="K2" s="3">
        <f>[10]Sheet1!$S$59</f>
        <v>277</v>
      </c>
      <c r="L2" s="3">
        <f>[11]Sheet1!$S$59</f>
        <v>270</v>
      </c>
      <c r="M2" s="3">
        <f>[12]Sheet1!$S$59</f>
        <v>282</v>
      </c>
    </row>
    <row r="3" spans="1:13" x14ac:dyDescent="0.25">
      <c r="A3" s="2" t="s">
        <v>0</v>
      </c>
      <c r="B3" s="3">
        <v>341</v>
      </c>
      <c r="C3" s="3">
        <v>336</v>
      </c>
      <c r="D3" s="3">
        <v>321</v>
      </c>
      <c r="E3" s="3">
        <v>310</v>
      </c>
      <c r="F3" s="3">
        <v>311</v>
      </c>
      <c r="G3" s="3">
        <f>'[46]9th Circuit 02.18'!$B$7</f>
        <v>310</v>
      </c>
      <c r="H3" s="3">
        <f>'[47]9th Circuit 03.18'!$B$7</f>
        <v>300</v>
      </c>
      <c r="I3" s="3">
        <f>'[46]9th Circuit 04.18'!$B$7</f>
        <v>290</v>
      </c>
      <c r="J3" s="3">
        <f>'[46]9th Circuit 05.18'!$B$7</f>
        <v>297</v>
      </c>
      <c r="K3" s="3">
        <f>'[47]9th Circuit 06.18'!$B$7</f>
        <v>292</v>
      </c>
      <c r="L3" s="3">
        <f>'[46]9th Circuit 07.18'!$B$7</f>
        <v>287</v>
      </c>
      <c r="M3" s="3">
        <f>'[46]9th Circuit 08.18'!$B$7</f>
        <v>299</v>
      </c>
    </row>
    <row r="4" spans="1:13" x14ac:dyDescent="0.25">
      <c r="A4" s="2" t="s">
        <v>1</v>
      </c>
      <c r="B4" s="3">
        <v>277</v>
      </c>
      <c r="C4" s="3">
        <v>274</v>
      </c>
      <c r="D4" s="3">
        <v>261</v>
      </c>
      <c r="E4" s="3">
        <v>253</v>
      </c>
      <c r="F4" s="3">
        <v>249</v>
      </c>
      <c r="G4" s="3">
        <f>'[46]9th Circuit 02.18'!$B$16</f>
        <v>245</v>
      </c>
      <c r="H4" s="3">
        <f>'[47]9th Circuit 03.18'!$B$16</f>
        <v>235</v>
      </c>
      <c r="I4" s="3">
        <f>'[46]9th Circuit 04.18'!$B$16</f>
        <v>228</v>
      </c>
      <c r="J4" s="3">
        <f>'[46]9th Circuit 05.18'!$B$16</f>
        <v>226</v>
      </c>
      <c r="K4" s="3">
        <f>'[47]9th Circuit 06.18'!$B$16</f>
        <v>211</v>
      </c>
      <c r="L4" s="3">
        <f>'[46]9th Circuit 07.18'!$B$16</f>
        <v>207</v>
      </c>
      <c r="M4" s="3">
        <f>'[46]9th Circuit 08.18'!$B$16</f>
        <v>207</v>
      </c>
    </row>
    <row r="5" spans="1:13" x14ac:dyDescent="0.25">
      <c r="A5" s="2" t="s">
        <v>6</v>
      </c>
      <c r="B5" s="3">
        <v>64</v>
      </c>
      <c r="C5" s="3">
        <v>57</v>
      </c>
      <c r="D5" s="3">
        <v>54</v>
      </c>
      <c r="E5" s="3">
        <v>53</v>
      </c>
      <c r="F5" s="3">
        <v>52</v>
      </c>
      <c r="G5" s="3">
        <f>'[46]9th Circuit 02.18'!$B$9</f>
        <v>55</v>
      </c>
      <c r="H5" s="3">
        <f>'[47]9th Circuit 03.18'!$B$9</f>
        <v>57</v>
      </c>
      <c r="I5" s="3">
        <f>'[46]9th Circuit 04.18'!$B$9</f>
        <v>60</v>
      </c>
      <c r="J5" s="3">
        <f>'[46]9th Circuit 05.18'!$B$9</f>
        <v>65</v>
      </c>
      <c r="K5" s="3">
        <f>'[47]9th Circuit 06.18'!$B$9</f>
        <v>77</v>
      </c>
      <c r="L5" s="3">
        <f>'[46]9th Circuit 07.18'!$B$9</f>
        <v>77</v>
      </c>
      <c r="M5" s="3">
        <f>'[46]9th Circuit 08.18'!$B$9</f>
        <v>85</v>
      </c>
    </row>
    <row r="6" spans="1:13" x14ac:dyDescent="0.25">
      <c r="A6" s="2" t="s">
        <v>7</v>
      </c>
      <c r="B6" s="3">
        <v>0</v>
      </c>
      <c r="C6" s="3">
        <v>5</v>
      </c>
      <c r="D6" s="3">
        <v>6</v>
      </c>
      <c r="E6" s="3">
        <v>4</v>
      </c>
      <c r="F6" s="3">
        <v>10</v>
      </c>
      <c r="G6" s="3">
        <f t="shared" ref="G6:M6" si="0">G3-(G4+G5)</f>
        <v>10</v>
      </c>
      <c r="H6" s="3">
        <f t="shared" si="0"/>
        <v>8</v>
      </c>
      <c r="I6" s="3">
        <f t="shared" si="0"/>
        <v>2</v>
      </c>
      <c r="J6" s="3">
        <f t="shared" si="0"/>
        <v>6</v>
      </c>
      <c r="K6" s="3">
        <f t="shared" si="0"/>
        <v>4</v>
      </c>
      <c r="L6" s="3">
        <f t="shared" si="0"/>
        <v>3</v>
      </c>
      <c r="M6" s="3">
        <f t="shared" si="0"/>
        <v>7</v>
      </c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214</v>
      </c>
      <c r="C9" s="3">
        <v>219</v>
      </c>
      <c r="D9" s="3">
        <v>216</v>
      </c>
      <c r="E9" s="3">
        <v>215</v>
      </c>
      <c r="F9" s="3">
        <v>216</v>
      </c>
      <c r="G9" s="3">
        <f>'[46]9th Circuit 02.18'!$G$21</f>
        <v>216</v>
      </c>
      <c r="H9" s="3">
        <f>'[47]9th Circuit 03.18'!$G$21</f>
        <v>215</v>
      </c>
      <c r="I9" s="3">
        <f>'[46]9th Circuit 04.18'!$G$21</f>
        <v>215</v>
      </c>
      <c r="J9" s="3">
        <f>'[46]9th Circuit 05.18'!$G$21</f>
        <v>215</v>
      </c>
      <c r="K9" s="3">
        <f>'[47]9th Circuit 06.18'!$G$21</f>
        <v>215</v>
      </c>
      <c r="L9" s="3">
        <f>'[46]9th Circuit 07.18'!$G$22</f>
        <v>218</v>
      </c>
      <c r="M9" s="3">
        <f>'[46]9th Circuit 08.18'!$G$22+'[16]GAL Alumni by County'!$G$4</f>
        <v>311</v>
      </c>
    </row>
    <row r="10" spans="1:13" x14ac:dyDescent="0.25">
      <c r="A10" s="2" t="s">
        <v>58</v>
      </c>
      <c r="B10" s="3">
        <v>204</v>
      </c>
      <c r="C10" s="3">
        <v>209</v>
      </c>
      <c r="D10" s="3">
        <v>206</v>
      </c>
      <c r="E10" s="3">
        <v>205</v>
      </c>
      <c r="F10" s="3">
        <v>206</v>
      </c>
      <c r="G10" s="3">
        <f>'[46]9th Circuit 02.18'!$G$16</f>
        <v>206</v>
      </c>
      <c r="H10" s="3">
        <f>'[47]9th Circuit 03.18'!$G$16</f>
        <v>205</v>
      </c>
      <c r="I10" s="3">
        <f>'[46]9th Circuit 04.18'!$G$16</f>
        <v>205</v>
      </c>
      <c r="J10" s="3">
        <f>'[46]9th Circuit 05.18'!$G$16</f>
        <v>205</v>
      </c>
      <c r="K10" s="3">
        <f>'[47]9th Circuit 06.18'!$G$16</f>
        <v>205</v>
      </c>
      <c r="L10" s="3">
        <f>'[46]9th Circuit 07.18'!$G$16</f>
        <v>208</v>
      </c>
      <c r="M10" s="3">
        <f>'[46]9th Circuit 08.18'!$G$16</f>
        <v>205</v>
      </c>
    </row>
    <row r="11" spans="1:13" x14ac:dyDescent="0.25">
      <c r="A11" s="2" t="s">
        <v>59</v>
      </c>
      <c r="B11" s="3">
        <v>132</v>
      </c>
      <c r="C11" s="3">
        <v>130</v>
      </c>
      <c r="D11" s="3">
        <v>128</v>
      </c>
      <c r="E11" s="3">
        <v>125</v>
      </c>
      <c r="F11" s="3">
        <v>121</v>
      </c>
      <c r="G11" s="3">
        <f>'[46]9th Circuit 02.18'!$H$16</f>
        <v>124</v>
      </c>
      <c r="H11" s="3">
        <f>'[47]9th Circuit 03.18'!$H$16</f>
        <v>126</v>
      </c>
      <c r="I11" s="3">
        <f>'[46]9th Circuit 04.18'!$H$16</f>
        <v>119</v>
      </c>
      <c r="J11" s="3">
        <f>'[46]9th Circuit 05.18'!$H$16</f>
        <v>116</v>
      </c>
      <c r="K11" s="3">
        <f>'[47]9th Circuit 06.18'!$H$16</f>
        <v>113</v>
      </c>
      <c r="L11" s="3">
        <f>'[46]9th Circuit 07.18'!$H$16</f>
        <v>112</v>
      </c>
      <c r="M11" s="3">
        <f>'[46]9th Circuit 08.18'!$H$16</f>
        <v>105</v>
      </c>
    </row>
    <row r="12" spans="1:13" x14ac:dyDescent="0.25">
      <c r="A12" s="2" t="s">
        <v>60</v>
      </c>
      <c r="B12" s="3">
        <v>72</v>
      </c>
      <c r="C12" s="3">
        <v>79</v>
      </c>
      <c r="D12" s="3">
        <v>78</v>
      </c>
      <c r="E12" s="3">
        <v>80</v>
      </c>
      <c r="F12" s="3">
        <v>85</v>
      </c>
      <c r="G12" s="3">
        <f>'[46]9th Circuit 02.18'!$G$17</f>
        <v>82</v>
      </c>
      <c r="H12" s="3">
        <f>'[47]9th Circuit 03.18'!$G$17</f>
        <v>79</v>
      </c>
      <c r="I12" s="3">
        <f>'[46]9th Circuit 04.18'!$G$17</f>
        <v>86</v>
      </c>
      <c r="J12" s="3">
        <f>'[46]9th Circuit 05.18'!$G$17</f>
        <v>89</v>
      </c>
      <c r="K12" s="3">
        <f>'[47]9th Circuit 06.18'!$G$17</f>
        <v>92</v>
      </c>
      <c r="L12" s="3">
        <f>'[46]9th Circuit 07.18'!$G$17</f>
        <v>96</v>
      </c>
      <c r="M12" s="3">
        <f>'[46]9th Circuit 08.18'!$G$17</f>
        <v>100</v>
      </c>
    </row>
    <row r="13" spans="1:13" x14ac:dyDescent="0.25">
      <c r="A13" s="2" t="s">
        <v>61</v>
      </c>
      <c r="B13">
        <v>41</v>
      </c>
      <c r="C13">
        <v>38</v>
      </c>
      <c r="D13">
        <v>39</v>
      </c>
      <c r="E13">
        <v>46</v>
      </c>
      <c r="F13">
        <v>46</v>
      </c>
      <c r="G13">
        <f>'[23]6+ Months Inactive by County'!$G$4</f>
        <v>51</v>
      </c>
      <c r="H13">
        <f>'[24]6+ Months Inactive by County'!$G$4</f>
        <v>52</v>
      </c>
      <c r="I13">
        <f>'[25]6+ Months Inactive by County'!$G$4</f>
        <v>53</v>
      </c>
      <c r="J13">
        <f>'[26]6+ Months Inactive by County'!$G$4</f>
        <v>55</v>
      </c>
      <c r="K13">
        <f>'[27]6+ Months Inactive by County'!$G$4</f>
        <v>60</v>
      </c>
      <c r="L13">
        <f>'[28]6+ Months Inactive by County'!$G$4</f>
        <v>61</v>
      </c>
      <c r="M13">
        <f>'[29]6+ Months Inactive by County'!$G$4</f>
        <v>62</v>
      </c>
    </row>
    <row r="14" spans="1:13" x14ac:dyDescent="0.25">
      <c r="A14" s="2" t="s">
        <v>3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f>'[46]9th Circuit 02.18'!$H$18</f>
        <v>10</v>
      </c>
      <c r="H14" s="3">
        <f>'[47]9th Circuit 03.18'!$H$18</f>
        <v>10</v>
      </c>
      <c r="I14" s="3">
        <f>'[46]9th Circuit 04.18'!$H$18</f>
        <v>10</v>
      </c>
      <c r="J14" s="3">
        <f>'[46]9th Circuit 05.18'!$H$18</f>
        <v>10</v>
      </c>
      <c r="K14" s="3">
        <f>'[47]9th Circuit 06.18'!$H$18</f>
        <v>10</v>
      </c>
      <c r="L14" s="3">
        <f>'[46]9th Circuit 07.18'!$H$18</f>
        <v>10</v>
      </c>
      <c r="M14" s="3">
        <f>'[46]9th Circuit 08.18'!$H$18</f>
        <v>10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5</v>
      </c>
      <c r="D17" s="3">
        <v>3</v>
      </c>
      <c r="E17" s="3">
        <v>2</v>
      </c>
      <c r="F17" s="3">
        <v>3</v>
      </c>
      <c r="G17" s="3">
        <f>'[46]9th Circuit 02.18'!$H$19</f>
        <v>3</v>
      </c>
      <c r="H17" s="3">
        <f>'[47]9th Circuit 03.18'!$H$19</f>
        <v>2</v>
      </c>
      <c r="I17" s="3">
        <f>'[46]9th Circuit 04.18'!$H$19</f>
        <v>2</v>
      </c>
      <c r="J17" s="3">
        <f>'[46]9th Circuit 05.18'!$H$19</f>
        <v>2</v>
      </c>
      <c r="K17" s="3">
        <f>'[47]9th Circuit 06.18'!$H$19</f>
        <v>2</v>
      </c>
      <c r="L17" s="3">
        <f>'[46]9th Circuit 07.18'!$H$20</f>
        <v>5</v>
      </c>
      <c r="M17" s="3">
        <f>'[46]9th Circuit 08.18'!$H$20</f>
        <v>2</v>
      </c>
    </row>
    <row r="18" spans="1:13" x14ac:dyDescent="0.25">
      <c r="A18" s="2" t="s">
        <v>5</v>
      </c>
      <c r="B18" s="3">
        <v>0</v>
      </c>
      <c r="C18" s="3">
        <v>6</v>
      </c>
      <c r="D18" s="3">
        <v>3</v>
      </c>
      <c r="E18" s="3">
        <v>2</v>
      </c>
      <c r="F18" s="3">
        <v>3</v>
      </c>
      <c r="G18" s="3">
        <f>'[46]9th Circuit 02.18'!$H$20</f>
        <v>3</v>
      </c>
      <c r="H18" s="3">
        <f>'[47]9th Circuit 03.18'!$H$20</f>
        <v>2</v>
      </c>
      <c r="I18" s="3">
        <f>'[46]9th Circuit 04.18'!$H$20</f>
        <v>2</v>
      </c>
      <c r="J18" s="3">
        <f>'[46]9th Circuit 05.18'!$H$20</f>
        <v>2</v>
      </c>
      <c r="K18" s="3">
        <f>'[47]9th Circuit 06.18'!$H$20</f>
        <v>2</v>
      </c>
      <c r="L18" s="3">
        <f>'[46]9th Circuit 07.18'!$H$21</f>
        <v>5</v>
      </c>
      <c r="M18" s="3">
        <f>'[46]9th Circuit 08.18'!$H$21</f>
        <v>3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68</v>
      </c>
    </row>
    <row r="3" spans="2:14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2:14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x14ac:dyDescent="0.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x14ac:dyDescent="0.2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x14ac:dyDescent="0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4" spans="2:14" x14ac:dyDescent="0.25">
      <c r="B24" s="2" t="str">
        <f>B2</f>
        <v>Statewide</v>
      </c>
      <c r="C24" s="15"/>
      <c r="D24" s="16"/>
      <c r="N24" s="17" t="str">
        <f>N2</f>
        <v>August 2018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August 2018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43</v>
      </c>
      <c r="N2" s="17" t="str">
        <f>'Statewide Charts FY 18-19'!N2</f>
        <v>August 2018</v>
      </c>
    </row>
    <row r="24" spans="2:14" x14ac:dyDescent="0.25">
      <c r="B24" s="2" t="str">
        <f>B2</f>
        <v>Circuit 9 (Osceola County)</v>
      </c>
      <c r="N24" s="17" t="str">
        <f>'Statewide Charts FY 18-19'!N2</f>
        <v>August 2018</v>
      </c>
    </row>
    <row r="46" spans="2:14" x14ac:dyDescent="0.25">
      <c r="B46" s="2" t="str">
        <f>B2</f>
        <v>Circuit 9 (Osceola County)</v>
      </c>
      <c r="N46" s="17" t="str">
        <f>'Statewide Charts FY 18-19'!N2</f>
        <v>August 2018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1814</v>
      </c>
      <c r="C2" s="3">
        <v>1828</v>
      </c>
      <c r="D2" s="3">
        <v>1786</v>
      </c>
      <c r="E2" s="3">
        <v>1751</v>
      </c>
      <c r="F2" s="3">
        <v>1765</v>
      </c>
      <c r="G2" s="3">
        <f>[6]Sheet1!$S$65</f>
        <v>1816</v>
      </c>
      <c r="H2" s="3">
        <f>[7]Sheet1!$S$65</f>
        <v>1781</v>
      </c>
      <c r="I2" s="3">
        <f>[8]Sheet1!$S$65</f>
        <v>1747</v>
      </c>
      <c r="J2" s="3">
        <f>[9]Sheet1!$S$65</f>
        <v>1726</v>
      </c>
      <c r="K2" s="3">
        <f>[10]Sheet1!$S$65</f>
        <v>1687</v>
      </c>
      <c r="L2" s="3">
        <f>[11]Sheet1!$S$65</f>
        <v>1734</v>
      </c>
      <c r="M2" s="3">
        <f>[12]Sheet1!$S$65</f>
        <v>1766</v>
      </c>
    </row>
    <row r="3" spans="1:13" x14ac:dyDescent="0.25">
      <c r="A3" s="2" t="s">
        <v>0</v>
      </c>
      <c r="B3" s="3">
        <v>1483</v>
      </c>
      <c r="C3" s="3">
        <v>1463</v>
      </c>
      <c r="D3" s="3">
        <v>1445</v>
      </c>
      <c r="E3" s="3">
        <v>1401</v>
      </c>
      <c r="F3" s="3">
        <v>1378</v>
      </c>
      <c r="G3" s="3">
        <f>'[48]10th Circuit Summary 02.18'!$B$7</f>
        <v>1390</v>
      </c>
      <c r="H3" s="3">
        <f>'[49]10th Circuit Summary 03.18'!$B$7</f>
        <v>1332</v>
      </c>
      <c r="I3" s="3">
        <f>'[48]10th Circuit Summary 04.18'!$B$7</f>
        <v>1306</v>
      </c>
      <c r="J3" s="3">
        <f>'[48]10th Circuit Summary 05.18'!$B$7</f>
        <v>1303</v>
      </c>
      <c r="K3" s="3">
        <f>'[49]10th Circuit Summary 06.18'!$B$7</f>
        <v>1320</v>
      </c>
      <c r="L3" s="3">
        <f>'[48]10th Circuit Summary 07.18'!$B$7</f>
        <v>1321</v>
      </c>
      <c r="M3" s="3">
        <f>'[48]10th Circuit Summary 08.18'!$B$7</f>
        <v>1333</v>
      </c>
    </row>
    <row r="4" spans="1:13" x14ac:dyDescent="0.25">
      <c r="A4" s="2" t="s">
        <v>1</v>
      </c>
      <c r="B4" s="3">
        <v>1267</v>
      </c>
      <c r="C4" s="3">
        <v>1248</v>
      </c>
      <c r="D4" s="3">
        <v>1220</v>
      </c>
      <c r="E4" s="3">
        <v>1182</v>
      </c>
      <c r="F4" s="3">
        <v>1181</v>
      </c>
      <c r="G4" s="3">
        <f>'[48]10th Circuit Summary 02.18'!$B$16</f>
        <v>1182</v>
      </c>
      <c r="H4" s="3">
        <f>'[49]10th Circuit Summary 03.18'!$B$16</f>
        <v>1184</v>
      </c>
      <c r="I4" s="3">
        <f>'[48]10th Circuit Summary 04.18'!$B$16</f>
        <v>1149</v>
      </c>
      <c r="J4" s="3">
        <f>'[48]10th Circuit Summary 05.18'!$B$16</f>
        <v>1132</v>
      </c>
      <c r="K4" s="3">
        <f>'[49]10th Circuit Summary 06.18'!$B$16</f>
        <v>1149</v>
      </c>
      <c r="L4" s="3">
        <f>'[48]10th Circuit Summary 07.18'!$B$16</f>
        <v>1101</v>
      </c>
      <c r="M4" s="3">
        <f>'[48]10th Circuit Summary 08.18'!$B$16</f>
        <v>1117</v>
      </c>
    </row>
    <row r="5" spans="1:13" x14ac:dyDescent="0.25">
      <c r="A5" s="2" t="s">
        <v>6</v>
      </c>
      <c r="B5" s="3">
        <v>199</v>
      </c>
      <c r="C5" s="3">
        <v>207</v>
      </c>
      <c r="D5" s="3">
        <v>196</v>
      </c>
      <c r="E5" s="3">
        <v>201</v>
      </c>
      <c r="F5" s="3">
        <v>172</v>
      </c>
      <c r="G5" s="3">
        <f>'[48]10th Circuit Summary 02.18'!$B$9</f>
        <v>175</v>
      </c>
      <c r="H5" s="3">
        <f>'[49]10th Circuit Summary 03.18'!$B$9</f>
        <v>141</v>
      </c>
      <c r="I5" s="3">
        <f>'[48]10th Circuit Summary 04.18'!$B$9</f>
        <v>155</v>
      </c>
      <c r="J5" s="3">
        <f>'[48]10th Circuit Summary 05.18'!$B$9</f>
        <v>153</v>
      </c>
      <c r="K5" s="3">
        <f>'[49]10th Circuit Summary 06.18'!$B$9</f>
        <v>155</v>
      </c>
      <c r="L5" s="3">
        <f>'[48]10th Circuit Summary 07.18'!$B$9</f>
        <v>197</v>
      </c>
      <c r="M5" s="3">
        <f>'[48]10th Circuit Summary 08.18'!$B$9</f>
        <v>200</v>
      </c>
    </row>
    <row r="6" spans="1:13" x14ac:dyDescent="0.25">
      <c r="A6" s="2" t="s">
        <v>7</v>
      </c>
      <c r="B6" s="3">
        <v>17</v>
      </c>
      <c r="C6" s="3">
        <v>8</v>
      </c>
      <c r="D6" s="3">
        <v>29</v>
      </c>
      <c r="E6" s="3">
        <v>18</v>
      </c>
      <c r="F6" s="3">
        <v>25</v>
      </c>
      <c r="G6" s="3">
        <f t="shared" ref="G6:M6" si="0">G3-(G4+G5)</f>
        <v>33</v>
      </c>
      <c r="H6" s="3">
        <f t="shared" si="0"/>
        <v>7</v>
      </c>
      <c r="I6" s="3">
        <f t="shared" si="0"/>
        <v>2</v>
      </c>
      <c r="J6" s="3">
        <f t="shared" si="0"/>
        <v>18</v>
      </c>
      <c r="K6" s="3">
        <f t="shared" si="0"/>
        <v>16</v>
      </c>
      <c r="L6" s="3">
        <f t="shared" si="0"/>
        <v>23</v>
      </c>
      <c r="M6" s="3">
        <f t="shared" si="0"/>
        <v>16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823</v>
      </c>
      <c r="C9" s="3">
        <v>825</v>
      </c>
      <c r="D9" s="3">
        <v>827</v>
      </c>
      <c r="E9" s="3">
        <v>823</v>
      </c>
      <c r="F9" s="3">
        <v>828</v>
      </c>
      <c r="G9" s="3">
        <f>'[48]10th Circuit Summary 02.18'!$G$21</f>
        <v>831</v>
      </c>
      <c r="H9" s="3">
        <f>'[49]10th Circuit Summary 03.18'!$G$21</f>
        <v>825</v>
      </c>
      <c r="I9" s="3">
        <f>'[48]10th Circuit Summary 04.18'!$G$21</f>
        <v>818</v>
      </c>
      <c r="J9" s="3">
        <f>'[48]10th Circuit Summary 05.18'!$G$21</f>
        <v>820</v>
      </c>
      <c r="K9" s="3">
        <f>'[49]10th Circuit Summary 06.18'!$G$21</f>
        <v>827</v>
      </c>
      <c r="L9" s="3">
        <f>'[48]10th Circuit Summary 07.18'!$G$22</f>
        <v>828</v>
      </c>
      <c r="M9" s="3">
        <f>'[48]10th Circuit Summary 08.18'!$G$22+'[16]GAL Alumni by County'!$G$8</f>
        <v>1260</v>
      </c>
    </row>
    <row r="10" spans="1:13" x14ac:dyDescent="0.25">
      <c r="A10" s="2" t="s">
        <v>58</v>
      </c>
      <c r="B10" s="3">
        <v>790</v>
      </c>
      <c r="C10" s="3">
        <v>792</v>
      </c>
      <c r="D10" s="3">
        <v>796</v>
      </c>
      <c r="E10" s="3">
        <v>792</v>
      </c>
      <c r="F10" s="3">
        <v>797</v>
      </c>
      <c r="G10" s="3">
        <f>'[48]10th Circuit Summary 02.18'!$G$16</f>
        <v>800</v>
      </c>
      <c r="H10" s="3">
        <f>'[49]10th Circuit Summary 03.18'!$G$16</f>
        <v>794</v>
      </c>
      <c r="I10" s="3">
        <f>'[48]10th Circuit Summary 04.18'!$G$16</f>
        <v>794</v>
      </c>
      <c r="J10" s="3">
        <f>'[48]10th Circuit Summary 05.18'!$G$16</f>
        <v>797</v>
      </c>
      <c r="K10" s="3">
        <f>'[49]10th Circuit Summary 06.18'!$G$16</f>
        <v>804</v>
      </c>
      <c r="L10" s="3">
        <f>'[48]10th Circuit Summary 07.18'!$G$16</f>
        <v>783</v>
      </c>
      <c r="M10" s="3">
        <f>'[48]10th Circuit Summary 08.18'!$G$16</f>
        <v>668</v>
      </c>
    </row>
    <row r="11" spans="1:13" x14ac:dyDescent="0.25">
      <c r="A11" s="2" t="s">
        <v>59</v>
      </c>
      <c r="B11" s="3">
        <v>566</v>
      </c>
      <c r="C11" s="3">
        <v>570</v>
      </c>
      <c r="D11" s="3">
        <v>558</v>
      </c>
      <c r="E11" s="3">
        <v>546</v>
      </c>
      <c r="F11" s="3">
        <v>563</v>
      </c>
      <c r="G11" s="3">
        <f>'[48]10th Circuit Summary 02.18'!$H$16</f>
        <v>555</v>
      </c>
      <c r="H11" s="3">
        <f>'[49]10th Circuit Summary 03.18'!$H$16</f>
        <v>558</v>
      </c>
      <c r="I11" s="3">
        <f>'[48]10th Circuit Summary 04.18'!$H$16</f>
        <v>547</v>
      </c>
      <c r="J11" s="3">
        <f>'[48]10th Circuit Summary 05.18'!$H$16</f>
        <v>541</v>
      </c>
      <c r="K11" s="3">
        <f>'[49]10th Circuit Summary 06.18'!$H$16</f>
        <v>542</v>
      </c>
      <c r="L11" s="3">
        <f>'[48]10th Circuit Summary 07.18'!$H$16</f>
        <v>528</v>
      </c>
      <c r="M11" s="3">
        <f>'[48]10th Circuit Summary 08.18'!$H$16</f>
        <v>549</v>
      </c>
    </row>
    <row r="12" spans="1:13" x14ac:dyDescent="0.25">
      <c r="A12" s="2" t="s">
        <v>60</v>
      </c>
      <c r="B12" s="3">
        <v>224</v>
      </c>
      <c r="C12" s="3">
        <v>222</v>
      </c>
      <c r="D12" s="3">
        <v>238</v>
      </c>
      <c r="E12" s="3">
        <v>246</v>
      </c>
      <c r="F12" s="3">
        <v>234</v>
      </c>
      <c r="G12" s="3">
        <f>'[48]10th Circuit Summary 02.18'!$G$17</f>
        <v>245</v>
      </c>
      <c r="H12" s="3">
        <f>'[49]10th Circuit Summary 03.18'!$G$17</f>
        <v>236</v>
      </c>
      <c r="I12" s="3">
        <f>'[48]10th Circuit Summary 04.18'!$G$17</f>
        <v>247</v>
      </c>
      <c r="J12" s="3">
        <f>'[48]10th Circuit Summary 05.18'!$G$17</f>
        <v>256</v>
      </c>
      <c r="K12" s="3">
        <f>'[49]10th Circuit Summary 06.18'!$G$17</f>
        <v>262</v>
      </c>
      <c r="L12" s="3">
        <f>'[48]10th Circuit Summary 07.18'!$G$17</f>
        <v>255</v>
      </c>
      <c r="M12" s="3">
        <f>'[48]10th Circuit Summary 08.18'!$G$17</f>
        <v>119</v>
      </c>
    </row>
    <row r="13" spans="1:13" x14ac:dyDescent="0.25">
      <c r="A13" s="2" t="s">
        <v>61</v>
      </c>
      <c r="B13">
        <v>129</v>
      </c>
      <c r="C13">
        <v>126</v>
      </c>
      <c r="D13">
        <v>128</v>
      </c>
      <c r="E13">
        <v>126</v>
      </c>
      <c r="F13">
        <v>117</v>
      </c>
      <c r="G13">
        <f>'[23]6+ Months Inactive by County'!$G$8</f>
        <v>115</v>
      </c>
      <c r="H13">
        <f>'[24]6+ Months Inactive by County'!$G$8</f>
        <v>118</v>
      </c>
      <c r="I13">
        <f>'[25]6+ Months Inactive by County'!$G$8</f>
        <v>122</v>
      </c>
      <c r="J13">
        <f>'[26]6+ Months Inactive by County'!$G$8</f>
        <v>133</v>
      </c>
      <c r="K13">
        <f>'[27]6+ Months Inactive by County'!$G$8</f>
        <v>135</v>
      </c>
      <c r="L13">
        <f>'[28]6+ Months Inactive by County'!$G$8</f>
        <v>132</v>
      </c>
      <c r="M13">
        <f>'[29]6+ Months Inactive by County'!$G$8</f>
        <v>25</v>
      </c>
    </row>
    <row r="14" spans="1:13" x14ac:dyDescent="0.25">
      <c r="A14" s="2" t="s">
        <v>3</v>
      </c>
      <c r="B14" s="3">
        <v>33</v>
      </c>
      <c r="C14" s="3">
        <v>33</v>
      </c>
      <c r="D14" s="3">
        <v>31</v>
      </c>
      <c r="E14" s="3">
        <v>31</v>
      </c>
      <c r="F14" s="3">
        <v>31</v>
      </c>
      <c r="G14" s="3">
        <f>'[48]10th Circuit Summary 02.18'!$H$18</f>
        <v>31</v>
      </c>
      <c r="H14" s="3">
        <f>'[49]10th Circuit Summary 03.18'!$H$18</f>
        <v>31</v>
      </c>
      <c r="I14" s="3">
        <f>'[48]10th Circuit Summary 04.18'!$H$18</f>
        <v>24</v>
      </c>
      <c r="J14" s="3">
        <f>'[48]10th Circuit Summary 05.18'!$H$18</f>
        <v>23</v>
      </c>
      <c r="K14" s="3">
        <f>'[49]10th Circuit Summary 06.18'!$H$18</f>
        <v>23</v>
      </c>
      <c r="L14" s="3">
        <f>'[48]10th Circuit Summary 07.18'!$H$18</f>
        <v>23</v>
      </c>
      <c r="M14" s="3">
        <f>'[48]10th Circuit Summary 08.18'!$H$18</f>
        <v>23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15</v>
      </c>
      <c r="D17" s="3">
        <v>15</v>
      </c>
      <c r="E17" s="3">
        <v>11</v>
      </c>
      <c r="F17" s="3">
        <v>16</v>
      </c>
      <c r="G17" s="3">
        <f>'[48]10th Circuit Summary 02.18'!$H$19</f>
        <v>20</v>
      </c>
      <c r="H17" s="3">
        <f>'[49]10th Circuit Summary 03.18'!$H$19</f>
        <v>13</v>
      </c>
      <c r="I17" s="3">
        <f>'[48]10th Circuit Summary 04.18'!$H$19</f>
        <v>9</v>
      </c>
      <c r="J17" s="3">
        <f>'[48]10th Circuit Summary 05.18'!$H$19</f>
        <v>10</v>
      </c>
      <c r="K17" s="3">
        <f>'[49]10th Circuit Summary 06.18'!$H$19</f>
        <v>15</v>
      </c>
      <c r="L17" s="3">
        <f>'[48]10th Circuit Summary 07.18'!$H$20</f>
        <v>16</v>
      </c>
      <c r="M17" s="3">
        <f>'[48]10th Circuit Summary 08.18'!$H$20</f>
        <v>19</v>
      </c>
    </row>
    <row r="18" spans="1:13" x14ac:dyDescent="0.25">
      <c r="A18" s="2" t="s">
        <v>5</v>
      </c>
      <c r="B18" s="3">
        <v>11</v>
      </c>
      <c r="C18" s="3">
        <v>14</v>
      </c>
      <c r="D18" s="3">
        <v>15</v>
      </c>
      <c r="E18" s="3">
        <v>11</v>
      </c>
      <c r="F18" s="3">
        <v>18</v>
      </c>
      <c r="G18" s="3">
        <f>'[48]10th Circuit Summary 02.18'!$H$20</f>
        <v>19</v>
      </c>
      <c r="H18" s="3">
        <f>'[49]10th Circuit Summary 03.18'!$H$20</f>
        <v>10</v>
      </c>
      <c r="I18" s="3">
        <f>'[48]10th Circuit Summary 04.18'!$H$20</f>
        <v>7</v>
      </c>
      <c r="J18" s="3">
        <f>'[48]10th Circuit Summary 05.18'!$H$20</f>
        <v>10</v>
      </c>
      <c r="K18" s="3">
        <f>'[49]10th Circuit Summary 06.18'!$H$20</f>
        <v>15</v>
      </c>
      <c r="L18" s="3">
        <f>'[48]10th Circuit Summary 07.18'!$H$21</f>
        <v>14</v>
      </c>
      <c r="M18" s="3">
        <f>'[48]10th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>
      <selection activeCell="P20" sqref="P20"/>
    </sheetView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" t="s">
        <v>45</v>
      </c>
      <c r="N2" s="17" t="str">
        <f>'Statewide Charts FY 18-19'!N2</f>
        <v>August 2018</v>
      </c>
    </row>
    <row r="24" spans="2:14" x14ac:dyDescent="0.25">
      <c r="B24" s="2" t="str">
        <f>B2</f>
        <v>Circuit 10</v>
      </c>
      <c r="N24" s="17" t="str">
        <f>'Statewide Charts FY 18-19'!N2</f>
        <v>August 2018</v>
      </c>
    </row>
    <row r="46" spans="2:14" x14ac:dyDescent="0.25">
      <c r="B46" s="2" t="str">
        <f>B2</f>
        <v>Circuit 10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2712</v>
      </c>
      <c r="C2" s="3">
        <v>2698</v>
      </c>
      <c r="D2" s="3">
        <v>2613</v>
      </c>
      <c r="E2" s="3">
        <v>2576</v>
      </c>
      <c r="F2" s="3">
        <v>2531</v>
      </c>
      <c r="G2" s="3">
        <f>[6]Sheet1!$S$68</f>
        <v>2481</v>
      </c>
      <c r="H2" s="3">
        <f>[7]Sheet1!$S$68</f>
        <v>2504</v>
      </c>
      <c r="I2" s="3">
        <f>[8]Sheet1!$S$68</f>
        <v>2426</v>
      </c>
      <c r="J2" s="3">
        <f>[9]Sheet1!$S$68</f>
        <v>2404</v>
      </c>
      <c r="K2" s="3">
        <f>[10]Sheet1!$S$68</f>
        <v>2339</v>
      </c>
      <c r="L2" s="3">
        <f>[11]Sheet1!$S$68</f>
        <v>2291</v>
      </c>
      <c r="M2" s="3">
        <f>[12]Sheet1!$S$68</f>
        <v>2279</v>
      </c>
    </row>
    <row r="3" spans="1:13" x14ac:dyDescent="0.25">
      <c r="A3" s="2" t="s">
        <v>0</v>
      </c>
      <c r="B3" s="3">
        <v>2285</v>
      </c>
      <c r="C3" s="3">
        <v>2290</v>
      </c>
      <c r="D3" s="3">
        <v>2266</v>
      </c>
      <c r="E3" s="3">
        <v>2204</v>
      </c>
      <c r="F3" s="3">
        <v>2201</v>
      </c>
      <c r="G3" s="3">
        <f>'[50]11th Circuit 02.18'!$B$7</f>
        <v>2208</v>
      </c>
      <c r="H3" s="3">
        <f>'[51]11th Circuit 03.18'!$B$7</f>
        <v>2159</v>
      </c>
      <c r="I3" s="3">
        <f>'[50]11th Circuit 04.18'!$B$7</f>
        <v>2153</v>
      </c>
      <c r="J3" s="3">
        <f>'[50]11th Circuit 05.18'!$B$7</f>
        <v>2153</v>
      </c>
      <c r="K3" s="3">
        <f>'[51]11th Circuit 06.18'!$B$7</f>
        <v>2065</v>
      </c>
      <c r="L3" s="3">
        <f>'[50]11th Circuit 07.18'!$B$7</f>
        <v>2085</v>
      </c>
      <c r="M3" s="3">
        <f>'[50]11th Circuit 08.18'!$B$7</f>
        <v>2064</v>
      </c>
    </row>
    <row r="4" spans="1:13" x14ac:dyDescent="0.25">
      <c r="A4" s="2" t="s">
        <v>1</v>
      </c>
      <c r="B4" s="3">
        <v>1023</v>
      </c>
      <c r="C4" s="3">
        <v>1033</v>
      </c>
      <c r="D4" s="3">
        <v>1043</v>
      </c>
      <c r="E4" s="3">
        <v>998</v>
      </c>
      <c r="F4" s="3">
        <v>1001</v>
      </c>
      <c r="G4" s="3">
        <f>'[50]11th Circuit 02.18'!$B$16</f>
        <v>1017</v>
      </c>
      <c r="H4" s="3">
        <f>'[51]11th Circuit 03.18'!$B$16</f>
        <v>989</v>
      </c>
      <c r="I4" s="3">
        <f>'[50]11th Circuit 04.18'!$B$16</f>
        <v>988</v>
      </c>
      <c r="J4" s="3">
        <f>'[50]11th Circuit 05.18'!$B$16</f>
        <v>1004</v>
      </c>
      <c r="K4" s="3">
        <f>'[51]11th Circuit 06.18'!$B$16</f>
        <v>960</v>
      </c>
      <c r="L4" s="3">
        <f>'[50]11th Circuit 07.18'!$B$16</f>
        <v>967</v>
      </c>
      <c r="M4" s="3">
        <f>'[50]11th Circuit 08.18'!$B$16</f>
        <v>944</v>
      </c>
    </row>
    <row r="5" spans="1:13" x14ac:dyDescent="0.25">
      <c r="A5" s="2" t="s">
        <v>6</v>
      </c>
      <c r="B5" s="3">
        <v>1257</v>
      </c>
      <c r="C5" s="3">
        <v>1253</v>
      </c>
      <c r="D5" s="3">
        <v>1218</v>
      </c>
      <c r="E5" s="3">
        <v>1195</v>
      </c>
      <c r="F5" s="3">
        <v>1184</v>
      </c>
      <c r="G5" s="3">
        <f>'[50]11th Circuit 02.18'!$B$9</f>
        <v>1191</v>
      </c>
      <c r="H5" s="3">
        <f>'[51]11th Circuit 03.18'!$B$9</f>
        <v>1170</v>
      </c>
      <c r="I5" s="3">
        <f>'[50]11th Circuit 04.18'!$B$9</f>
        <v>1165</v>
      </c>
      <c r="J5" s="3">
        <f>'[50]11th Circuit 05.18'!$B$9</f>
        <v>1144</v>
      </c>
      <c r="K5" s="3">
        <f>'[51]11th Circuit 06.18'!$B$9</f>
        <v>1104</v>
      </c>
      <c r="L5" s="3">
        <f>'[50]11th Circuit 07.18'!$B$9</f>
        <v>1118</v>
      </c>
      <c r="M5" s="3">
        <f>'[50]11th Circuit 08.18'!$B$9</f>
        <v>1120</v>
      </c>
    </row>
    <row r="6" spans="1:13" x14ac:dyDescent="0.25">
      <c r="A6" s="2" t="s">
        <v>7</v>
      </c>
      <c r="B6" s="3">
        <v>5</v>
      </c>
      <c r="C6" s="3">
        <v>4</v>
      </c>
      <c r="D6" s="3">
        <v>5</v>
      </c>
      <c r="E6" s="3">
        <v>11</v>
      </c>
      <c r="F6" s="3">
        <v>16</v>
      </c>
      <c r="G6" s="3">
        <f t="shared" ref="G6:M6" si="0">G3-(G4+G5)</f>
        <v>0</v>
      </c>
      <c r="H6" s="3">
        <f t="shared" si="0"/>
        <v>0</v>
      </c>
      <c r="I6" s="3">
        <f t="shared" si="0"/>
        <v>0</v>
      </c>
      <c r="J6" s="3">
        <f t="shared" si="0"/>
        <v>5</v>
      </c>
      <c r="K6" s="3">
        <f t="shared" si="0"/>
        <v>1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744</v>
      </c>
      <c r="C9" s="3">
        <v>760</v>
      </c>
      <c r="D9" s="3">
        <v>746</v>
      </c>
      <c r="E9" s="3">
        <v>761</v>
      </c>
      <c r="F9" s="3">
        <v>766</v>
      </c>
      <c r="G9" s="3">
        <f>'[50]11th Circuit 02.18'!$G$21</f>
        <v>777</v>
      </c>
      <c r="H9" s="3">
        <f>'[51]11th Circuit 03.18'!$G$21</f>
        <v>775</v>
      </c>
      <c r="I9" s="3">
        <f>'[50]11th Circuit 04.18'!$G$21</f>
        <v>782</v>
      </c>
      <c r="J9" s="3">
        <f>'[50]11th Circuit 05.18'!$G$21</f>
        <v>779</v>
      </c>
      <c r="K9" s="3">
        <f>'[51]11th Circuit 06.18'!$G$21</f>
        <v>781</v>
      </c>
      <c r="L9" s="3">
        <f>'[50]11th Circuit 07.18'!$G$22</f>
        <v>793</v>
      </c>
      <c r="M9" s="3">
        <f>'[50]11th Circuit 08.18'!$G$22+'[16]GAL Alumni by County'!$G$10</f>
        <v>1187</v>
      </c>
    </row>
    <row r="10" spans="1:13" x14ac:dyDescent="0.25">
      <c r="A10" s="2" t="s">
        <v>58</v>
      </c>
      <c r="B10" s="3">
        <v>709</v>
      </c>
      <c r="C10" s="3">
        <v>732</v>
      </c>
      <c r="D10" s="3">
        <v>736</v>
      </c>
      <c r="E10" s="3">
        <v>751</v>
      </c>
      <c r="F10" s="3">
        <v>756</v>
      </c>
      <c r="G10" s="3">
        <f>'[50]11th Circuit 02.18'!$G$16</f>
        <v>766</v>
      </c>
      <c r="H10" s="3">
        <f>'[51]11th Circuit 03.18'!$G$16</f>
        <v>766</v>
      </c>
      <c r="I10" s="3">
        <f>'[50]11th Circuit 04.18'!$G$16</f>
        <v>774</v>
      </c>
      <c r="J10" s="3">
        <f>'[50]11th Circuit 05.18'!$G$16</f>
        <v>771</v>
      </c>
      <c r="K10" s="3">
        <f>'[51]11th Circuit 06.18'!$G$16</f>
        <v>775</v>
      </c>
      <c r="L10" s="3">
        <f>'[50]11th Circuit 07.18'!$G$16</f>
        <v>778</v>
      </c>
      <c r="M10" s="3">
        <f>'[50]11th Circuit 08.18'!$G$16</f>
        <v>727</v>
      </c>
    </row>
    <row r="11" spans="1:13" x14ac:dyDescent="0.25">
      <c r="A11" s="2" t="s">
        <v>59</v>
      </c>
      <c r="B11" s="3">
        <v>471</v>
      </c>
      <c r="C11" s="3">
        <v>473</v>
      </c>
      <c r="D11" s="3">
        <v>478</v>
      </c>
      <c r="E11" s="3">
        <v>472</v>
      </c>
      <c r="F11" s="3">
        <v>476</v>
      </c>
      <c r="G11" s="3">
        <f>'[50]11th Circuit 02.18'!$H$16</f>
        <v>489</v>
      </c>
      <c r="H11" s="3">
        <f>'[51]11th Circuit 03.18'!$H$16</f>
        <v>483</v>
      </c>
      <c r="I11" s="3">
        <f>'[50]11th Circuit 04.18'!$H$16</f>
        <v>489</v>
      </c>
      <c r="J11" s="3">
        <f>'[50]11th Circuit 05.18'!$H$16</f>
        <v>489</v>
      </c>
      <c r="K11" s="3">
        <f>'[51]11th Circuit 06.18'!$H$16</f>
        <v>476</v>
      </c>
      <c r="L11" s="3">
        <f>'[50]11th Circuit 07.18'!$H$16</f>
        <v>476</v>
      </c>
      <c r="M11" s="3">
        <f>'[50]11th Circuit 08.18'!$H$16</f>
        <v>487</v>
      </c>
    </row>
    <row r="12" spans="1:13" x14ac:dyDescent="0.25">
      <c r="A12" s="2" t="s">
        <v>60</v>
      </c>
      <c r="B12" s="3">
        <v>238</v>
      </c>
      <c r="C12" s="3">
        <v>259</v>
      </c>
      <c r="D12" s="3">
        <v>258</v>
      </c>
      <c r="E12" s="3">
        <v>279</v>
      </c>
      <c r="F12" s="3">
        <v>280</v>
      </c>
      <c r="G12" s="3">
        <f>'[50]11th Circuit 02.18'!$G$17</f>
        <v>277</v>
      </c>
      <c r="H12" s="3">
        <f>'[51]11th Circuit 03.18'!$G$17</f>
        <v>283</v>
      </c>
      <c r="I12" s="3">
        <f>'[50]11th Circuit 04.18'!$G$17</f>
        <v>285</v>
      </c>
      <c r="J12" s="3">
        <f>'[50]11th Circuit 05.18'!$G$17</f>
        <v>282</v>
      </c>
      <c r="K12" s="3">
        <f>'[51]11th Circuit 06.18'!$G$17</f>
        <v>299</v>
      </c>
      <c r="L12" s="3">
        <f>'[50]11th Circuit 07.18'!$G$17</f>
        <v>302</v>
      </c>
      <c r="M12" s="3">
        <f>'[50]11th Circuit 08.18'!$G$17</f>
        <v>240</v>
      </c>
    </row>
    <row r="13" spans="1:13" x14ac:dyDescent="0.25">
      <c r="A13" s="2" t="s">
        <v>61</v>
      </c>
      <c r="B13" s="3">
        <v>123</v>
      </c>
      <c r="C13" s="3">
        <v>129</v>
      </c>
      <c r="D13" s="3">
        <v>131</v>
      </c>
      <c r="E13" s="3">
        <v>142</v>
      </c>
      <c r="F13" s="3">
        <v>143</v>
      </c>
      <c r="G13" s="3">
        <f>'[23]6+ Months Inactive by County'!$G$10</f>
        <v>136</v>
      </c>
      <c r="H13" s="3">
        <f>'[24]6+ Months Inactive by County'!$G$10</f>
        <v>141</v>
      </c>
      <c r="I13" s="3">
        <f>'[25]6+ Months Inactive by County'!$G$10</f>
        <v>147</v>
      </c>
      <c r="J13" s="3">
        <f>'[26]6+ Months Inactive by County'!$G$10</f>
        <v>142</v>
      </c>
      <c r="K13" s="3">
        <f>'[27]6+ Months Inactive by County'!$G$10</f>
        <v>147</v>
      </c>
      <c r="L13" s="3">
        <f>'[28]6+ Months Inactive by County'!$G$10</f>
        <v>156</v>
      </c>
      <c r="M13" s="3">
        <f>'[29]6+ Months Inactive by County'!$G$10</f>
        <v>126</v>
      </c>
    </row>
    <row r="14" spans="1:13" x14ac:dyDescent="0.25">
      <c r="A14" s="2" t="s">
        <v>3</v>
      </c>
      <c r="B14" s="3">
        <v>35</v>
      </c>
      <c r="C14" s="3">
        <v>28</v>
      </c>
      <c r="D14" s="3">
        <v>10</v>
      </c>
      <c r="E14" s="3">
        <v>10</v>
      </c>
      <c r="F14" s="3">
        <v>10</v>
      </c>
      <c r="G14" s="3">
        <f>'[50]11th Circuit 02.18'!$H$18</f>
        <v>11</v>
      </c>
      <c r="H14" s="3">
        <f>'[51]11th Circuit 03.18'!$H$18</f>
        <v>9</v>
      </c>
      <c r="I14" s="3">
        <f>'[50]11th Circuit 04.18'!$H$18</f>
        <v>8</v>
      </c>
      <c r="J14" s="3">
        <f>'[50]11th Circuit 05.18'!$H$18</f>
        <v>8</v>
      </c>
      <c r="K14" s="3">
        <f>'[51]11th Circuit 06.18'!$H$18</f>
        <v>6</v>
      </c>
      <c r="L14" s="3">
        <f>'[50]11th Circuit 07.18'!$H$18</f>
        <v>5</v>
      </c>
      <c r="M14" s="3">
        <f>'[50]11th Circuit 08.18'!$H$18</f>
        <v>4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13</v>
      </c>
      <c r="C17" s="3">
        <v>36</v>
      </c>
      <c r="D17" s="3">
        <v>16</v>
      </c>
      <c r="E17" s="3">
        <v>19</v>
      </c>
      <c r="F17" s="3">
        <v>18</v>
      </c>
      <c r="G17" s="3">
        <f>'[50]11th Circuit 02.18'!$H$19</f>
        <v>20</v>
      </c>
      <c r="H17" s="3">
        <f>'[51]11th Circuit 03.18'!$H$19</f>
        <v>18</v>
      </c>
      <c r="I17" s="3">
        <f>'[50]11th Circuit 04.18'!$H$19</f>
        <v>20</v>
      </c>
      <c r="J17" s="3">
        <f>'[50]11th Circuit 05.18'!$H$19</f>
        <v>13</v>
      </c>
      <c r="K17" s="3">
        <f>'[51]11th Circuit 06.18'!$H$19</f>
        <v>16</v>
      </c>
      <c r="L17" s="3">
        <f>'[50]11th Circuit 07.18'!$H$20</f>
        <v>23</v>
      </c>
      <c r="M17" s="3">
        <f>'[50]11th Circuit 08.18'!$H$20</f>
        <v>13</v>
      </c>
    </row>
    <row r="18" spans="1:13" x14ac:dyDescent="0.25">
      <c r="A18" s="2" t="s">
        <v>5</v>
      </c>
      <c r="B18" s="3">
        <v>17</v>
      </c>
      <c r="C18" s="3">
        <v>15</v>
      </c>
      <c r="D18" s="3">
        <v>5</v>
      </c>
      <c r="E18" s="3">
        <v>13</v>
      </c>
      <c r="F18" s="3">
        <v>10</v>
      </c>
      <c r="G18" s="3">
        <f>'[50]11th Circuit 02.18'!$H$20</f>
        <v>17</v>
      </c>
      <c r="H18" s="3">
        <f>'[51]11th Circuit 03.18'!$H$20</f>
        <v>13</v>
      </c>
      <c r="I18" s="3">
        <f>'[50]11th Circuit 04.18'!$H$20</f>
        <v>17</v>
      </c>
      <c r="J18" s="3">
        <f>'[50]11th Circuit 05.18'!$H$20</f>
        <v>12</v>
      </c>
      <c r="K18" s="3">
        <f>'[51]11th Circuit 06.18'!$H$20</f>
        <v>10</v>
      </c>
      <c r="L18" s="3">
        <f>'[50]11th Circuit 07.18'!$H$21</f>
        <v>17</v>
      </c>
      <c r="M18" s="3">
        <f>'[50]11th Circuit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46</v>
      </c>
      <c r="N2" s="17" t="str">
        <f>'Statewide Charts FY 18-19'!N2</f>
        <v>August 2018</v>
      </c>
    </row>
    <row r="24" spans="2:14" x14ac:dyDescent="0.25">
      <c r="B24" s="2" t="str">
        <f>B2</f>
        <v>Circuit 11</v>
      </c>
      <c r="N24" s="17" t="str">
        <f>'Statewide Charts FY 18-19'!N2</f>
        <v>August 2018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20" sqref="M20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1529</v>
      </c>
      <c r="C2" s="3">
        <v>1525</v>
      </c>
      <c r="D2" s="3">
        <v>1517</v>
      </c>
      <c r="E2" s="3">
        <v>1475</v>
      </c>
      <c r="F2" s="3">
        <v>1466</v>
      </c>
      <c r="G2" s="3">
        <f>[6]Sheet1!$S$73</f>
        <v>1453</v>
      </c>
      <c r="H2" s="3">
        <f>[7]Sheet1!$S$73</f>
        <v>1425</v>
      </c>
      <c r="I2" s="3">
        <f>[8]Sheet1!$S$73</f>
        <v>1438</v>
      </c>
      <c r="J2" s="3">
        <f>[9]Sheet1!$S$73</f>
        <v>1456</v>
      </c>
      <c r="K2" s="3">
        <f>[10]Sheet1!$S$73</f>
        <v>1432</v>
      </c>
      <c r="L2" s="3">
        <f>[11]Sheet1!$S$73</f>
        <v>1460</v>
      </c>
      <c r="M2" s="3">
        <f>[12]Sheet1!$S$73</f>
        <v>1469</v>
      </c>
    </row>
    <row r="3" spans="1:13" x14ac:dyDescent="0.25">
      <c r="A3" s="2" t="s">
        <v>0</v>
      </c>
      <c r="B3" s="3">
        <v>1336</v>
      </c>
      <c r="C3" s="3">
        <v>1327</v>
      </c>
      <c r="D3" s="3">
        <v>1318</v>
      </c>
      <c r="E3" s="3">
        <v>1297</v>
      </c>
      <c r="F3" s="3">
        <v>1281</v>
      </c>
      <c r="G3" s="3">
        <f>'[52]12th Circuit Summary 02.18'!$B$7</f>
        <v>1254</v>
      </c>
      <c r="H3" s="3">
        <f>'[53]12th Circuit Summary 03.18'!$B$7</f>
        <v>1224</v>
      </c>
      <c r="I3" s="3">
        <f>'[52]12th Circuit Summary 04.18'!$B$7</f>
        <v>1230</v>
      </c>
      <c r="J3" s="3">
        <f>'[52]12th Circuit Summary 05.18'!$B$7</f>
        <v>1240</v>
      </c>
      <c r="K3" s="3">
        <f>'[53]12th Circuit Summary 06.18'!$B$7</f>
        <v>1215</v>
      </c>
      <c r="L3" s="3">
        <f>'[52]12th Circuit Summary 07.18'!$B$7</f>
        <v>1233</v>
      </c>
      <c r="M3" s="3">
        <f>'[52]12th Circuit Summary 08.18'!$B$7</f>
        <v>1255</v>
      </c>
    </row>
    <row r="4" spans="1:13" x14ac:dyDescent="0.25">
      <c r="A4" s="2" t="s">
        <v>1</v>
      </c>
      <c r="B4" s="3">
        <v>1075</v>
      </c>
      <c r="C4" s="3">
        <v>1072</v>
      </c>
      <c r="D4" s="3">
        <v>1066</v>
      </c>
      <c r="E4" s="3">
        <v>1074</v>
      </c>
      <c r="F4" s="3">
        <v>1055</v>
      </c>
      <c r="G4" s="3">
        <f>'[52]12th Circuit Summary 02.18'!$B$16</f>
        <v>1028</v>
      </c>
      <c r="H4" s="3">
        <f>'[53]12th Circuit Summary 03.18'!$B$16</f>
        <v>1027</v>
      </c>
      <c r="I4" s="3">
        <f>'[52]12th Circuit Summary 04.18'!$B$16</f>
        <v>1022</v>
      </c>
      <c r="J4" s="3">
        <f>'[52]12th Circuit Summary 05.18'!$B$16</f>
        <v>1048</v>
      </c>
      <c r="K4" s="3">
        <f>'[53]12th Circuit Summary 06.18'!$B$16</f>
        <v>1038</v>
      </c>
      <c r="L4" s="3">
        <f>'[52]12th Circuit Summary 07.18'!$B$16</f>
        <v>1032</v>
      </c>
      <c r="M4" s="3">
        <f>'[52]12th Circuit Summary 08.18'!$B$16</f>
        <v>1041</v>
      </c>
    </row>
    <row r="5" spans="1:13" x14ac:dyDescent="0.25">
      <c r="A5" s="2" t="s">
        <v>6</v>
      </c>
      <c r="B5" s="3">
        <v>260</v>
      </c>
      <c r="C5" s="3">
        <v>254</v>
      </c>
      <c r="D5" s="3">
        <v>251</v>
      </c>
      <c r="E5" s="3">
        <v>222</v>
      </c>
      <c r="F5" s="3">
        <v>225</v>
      </c>
      <c r="G5" s="3">
        <f>'[52]12th Circuit Summary 02.18'!$B$9</f>
        <v>222</v>
      </c>
      <c r="H5" s="3">
        <f>'[53]12th Circuit Summary 03.18'!$B$9</f>
        <v>196</v>
      </c>
      <c r="I5" s="3">
        <f>'[52]12th Circuit Summary 04.18'!$B$9</f>
        <v>208</v>
      </c>
      <c r="J5" s="3">
        <f>'[52]12th Circuit Summary 05.18'!$B$9</f>
        <v>192</v>
      </c>
      <c r="K5" s="3">
        <f>'[53]12th Circuit Summary 06.18'!$B$9</f>
        <v>176</v>
      </c>
      <c r="L5" s="3">
        <f>'[52]12th Circuit Summary 07.18'!$B$9</f>
        <v>200</v>
      </c>
      <c r="M5" s="3">
        <f>'[52]12th Circuit Summary 08.18'!$B$9</f>
        <v>213</v>
      </c>
    </row>
    <row r="6" spans="1:13" x14ac:dyDescent="0.25">
      <c r="A6" s="2" t="s">
        <v>7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f t="shared" ref="G6:M6" si="0">G3-(G4+G5)</f>
        <v>4</v>
      </c>
      <c r="H6" s="3">
        <f t="shared" si="0"/>
        <v>1</v>
      </c>
      <c r="I6" s="3">
        <f t="shared" si="0"/>
        <v>0</v>
      </c>
      <c r="J6" s="3">
        <f t="shared" si="0"/>
        <v>0</v>
      </c>
      <c r="K6" s="3">
        <f t="shared" si="0"/>
        <v>1</v>
      </c>
      <c r="L6" s="3">
        <f t="shared" si="0"/>
        <v>1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517</v>
      </c>
      <c r="C9" s="3">
        <v>546</v>
      </c>
      <c r="D9" s="3">
        <v>524</v>
      </c>
      <c r="E9" s="3">
        <v>515</v>
      </c>
      <c r="F9" s="3">
        <v>523</v>
      </c>
      <c r="G9" s="3">
        <f>'[52]12th Circuit Summary 02.18'!$G$21</f>
        <v>536</v>
      </c>
      <c r="H9" s="3">
        <f>'[53]12th Circuit Summary 03.18'!$G$21</f>
        <v>530</v>
      </c>
      <c r="I9" s="3">
        <f>'[52]12th Circuit Summary 04.18'!$G$21</f>
        <v>537</v>
      </c>
      <c r="J9" s="3">
        <f>'[52]12th Circuit Summary 05.18'!$G$21</f>
        <v>548</v>
      </c>
      <c r="K9" s="3">
        <f>'[53]12th Circuit Summary 06.18'!$G$21</f>
        <v>548</v>
      </c>
      <c r="L9" s="3">
        <f>'[52]12th Circuit Summary 07.18'!$G$22</f>
        <v>534</v>
      </c>
      <c r="M9" s="3">
        <f>'[52]12th Circuit Summary 08.18'!$G$22+'[16]GAL Alumni by County'!$G$14</f>
        <v>775</v>
      </c>
    </row>
    <row r="10" spans="1:13" x14ac:dyDescent="0.25">
      <c r="A10" s="2" t="s">
        <v>58</v>
      </c>
      <c r="B10" s="3">
        <v>488</v>
      </c>
      <c r="C10" s="3">
        <v>517</v>
      </c>
      <c r="D10" s="3">
        <v>495</v>
      </c>
      <c r="E10" s="3">
        <v>487</v>
      </c>
      <c r="F10" s="3">
        <v>495</v>
      </c>
      <c r="G10" s="3">
        <f>'[52]12th Circuit Summary 02.18'!$G$16</f>
        <v>509</v>
      </c>
      <c r="H10" s="3">
        <f>'[53]12th Circuit Summary 03.18'!$G$16</f>
        <v>503</v>
      </c>
      <c r="I10" s="3">
        <f>'[52]12th Circuit Summary 04.18'!$G$16</f>
        <v>510</v>
      </c>
      <c r="J10" s="3">
        <f>'[52]12th Circuit Summary 05.18'!$G$16</f>
        <v>521</v>
      </c>
      <c r="K10" s="3">
        <f>'[53]12th Circuit Summary 06.18'!$G$16</f>
        <v>521</v>
      </c>
      <c r="L10" s="3">
        <f>'[52]12th Circuit Summary 07.18'!$G$16</f>
        <v>506</v>
      </c>
      <c r="M10" s="3">
        <f>'[52]12th Circuit Summary 08.18'!$G$16</f>
        <v>502</v>
      </c>
    </row>
    <row r="11" spans="1:13" x14ac:dyDescent="0.25">
      <c r="A11" s="2" t="s">
        <v>59</v>
      </c>
      <c r="B11" s="3">
        <v>404</v>
      </c>
      <c r="C11" s="3">
        <v>410</v>
      </c>
      <c r="D11" s="3">
        <v>414</v>
      </c>
      <c r="E11" s="3">
        <v>409</v>
      </c>
      <c r="F11" s="3">
        <v>417</v>
      </c>
      <c r="G11" s="3">
        <f>'[52]12th Circuit Summary 02.18'!$H$16</f>
        <v>412</v>
      </c>
      <c r="H11" s="3">
        <f>'[53]12th Circuit Summary 03.18'!$H$16</f>
        <v>421</v>
      </c>
      <c r="I11" s="3">
        <f>'[52]12th Circuit Summary 04.18'!$H$16</f>
        <v>419</v>
      </c>
      <c r="J11" s="3">
        <f>'[52]12th Circuit Summary 05.18'!$H$16</f>
        <v>419</v>
      </c>
      <c r="K11" s="3">
        <f>'[53]12th Circuit Summary 06.18'!$H$16</f>
        <v>419</v>
      </c>
      <c r="L11" s="3">
        <f>'[52]12th Circuit Summary 07.18'!$H$16</f>
        <v>417</v>
      </c>
      <c r="M11" s="3">
        <f>'[52]12th Circuit Summary 08.18'!$H$16</f>
        <v>417</v>
      </c>
    </row>
    <row r="12" spans="1:13" x14ac:dyDescent="0.25">
      <c r="A12" s="2" t="s">
        <v>60</v>
      </c>
      <c r="B12" s="3">
        <v>84</v>
      </c>
      <c r="C12" s="3">
        <v>107</v>
      </c>
      <c r="D12" s="3">
        <v>81</v>
      </c>
      <c r="E12" s="3">
        <v>78</v>
      </c>
      <c r="F12" s="3">
        <v>78</v>
      </c>
      <c r="G12" s="3">
        <f>'[52]12th Circuit Summary 02.18'!$G$17</f>
        <v>97</v>
      </c>
      <c r="H12" s="3">
        <f>'[53]12th Circuit Summary 03.18'!$G$17</f>
        <v>82</v>
      </c>
      <c r="I12" s="3">
        <f>'[52]12th Circuit Summary 04.18'!$G$17</f>
        <v>91</v>
      </c>
      <c r="J12" s="3">
        <f>'[52]12th Circuit Summary 05.18'!$G$17</f>
        <v>102</v>
      </c>
      <c r="K12" s="3">
        <f>'[53]12th Circuit Summary 06.18'!$G$17</f>
        <v>102</v>
      </c>
      <c r="L12" s="3">
        <f>'[52]12th Circuit Summary 07.18'!$G$17</f>
        <v>89</v>
      </c>
      <c r="M12" s="3">
        <f>'[52]12th Circuit Summary 08.18'!$G$17</f>
        <v>85</v>
      </c>
    </row>
    <row r="13" spans="1:13" x14ac:dyDescent="0.25">
      <c r="A13" s="2" t="s">
        <v>61</v>
      </c>
      <c r="B13">
        <v>22</v>
      </c>
      <c r="C13">
        <v>21</v>
      </c>
      <c r="D13">
        <v>27</v>
      </c>
      <c r="E13">
        <v>36</v>
      </c>
      <c r="F13">
        <v>34</v>
      </c>
      <c r="G13">
        <f>'[23]6+ Months Inactive by County'!$G$14</f>
        <v>32</v>
      </c>
      <c r="H13">
        <f>'[24]6+ Months Inactive by County'!$G$14</f>
        <v>31</v>
      </c>
      <c r="I13">
        <f>'[25]6+ Months Inactive by County'!$G$14</f>
        <v>33</v>
      </c>
      <c r="J13">
        <f>'[26]6+ Months Inactive by County'!$G$14</f>
        <v>31</v>
      </c>
      <c r="K13">
        <f>'[27]6+ Months Inactive by County'!$G$14</f>
        <v>27</v>
      </c>
      <c r="L13">
        <f>'[28]6+ Months Inactive by County'!$G$14</f>
        <v>32</v>
      </c>
      <c r="M13">
        <f>'[29]6+ Months Inactive by County'!$G$14</f>
        <v>29</v>
      </c>
    </row>
    <row r="14" spans="1:13" x14ac:dyDescent="0.25">
      <c r="A14" s="2" t="s">
        <v>3</v>
      </c>
      <c r="B14" s="3">
        <v>29</v>
      </c>
      <c r="C14" s="3">
        <v>29</v>
      </c>
      <c r="D14" s="3">
        <v>29</v>
      </c>
      <c r="E14" s="3">
        <v>28</v>
      </c>
      <c r="F14" s="3">
        <v>28</v>
      </c>
      <c r="G14" s="3">
        <f>'[52]12th Circuit Summary 02.18'!$H$18</f>
        <v>27</v>
      </c>
      <c r="H14" s="3">
        <f>'[53]12th Circuit Summary 03.18'!$H$18</f>
        <v>27</v>
      </c>
      <c r="I14" s="3">
        <f>'[52]12th Circuit Summary 04.18'!$H$18</f>
        <v>27</v>
      </c>
      <c r="J14" s="3">
        <f>'[52]12th Circuit Summary 05.18'!$H$18</f>
        <v>27</v>
      </c>
      <c r="K14" s="3">
        <f>'[53]12th Circuit Summary 06.18'!$H$18</f>
        <v>27</v>
      </c>
      <c r="L14" s="3">
        <f>'[52]12th Circuit Summary 07.18'!$H$18</f>
        <v>27</v>
      </c>
      <c r="M14" s="3">
        <f>'[52]12th Circuit Summary 08.18'!$H$18</f>
        <v>27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23</v>
      </c>
      <c r="D17" s="3">
        <v>10</v>
      </c>
      <c r="E17" s="3">
        <v>0</v>
      </c>
      <c r="F17" s="3">
        <v>12</v>
      </c>
      <c r="G17" s="3">
        <f>'[52]12th Circuit Summary 02.18'!$H$19</f>
        <v>25</v>
      </c>
      <c r="H17" s="3">
        <f>'[53]12th Circuit Summary 03.18'!$H$19</f>
        <v>12</v>
      </c>
      <c r="I17" s="3">
        <f>'[52]12th Circuit Summary 04.18'!$H$19</f>
        <v>7</v>
      </c>
      <c r="J17" s="3">
        <f>'[52]12th Circuit Summary 05.18'!$H$19</f>
        <v>13</v>
      </c>
      <c r="K17" s="3">
        <f>'[53]12th Circuit Summary 06.18'!$H$19</f>
        <v>13</v>
      </c>
      <c r="L17" s="3">
        <f>'[52]12th Circuit Summary 07.18'!$H$20</f>
        <v>0</v>
      </c>
      <c r="M17" s="3">
        <f>'[52]12th Circuit Summary 08.18'!$H$20</f>
        <v>13</v>
      </c>
    </row>
    <row r="18" spans="1:13" x14ac:dyDescent="0.25">
      <c r="A18" s="2" t="s">
        <v>5</v>
      </c>
      <c r="B18" s="3">
        <v>7</v>
      </c>
      <c r="C18" s="3">
        <v>19</v>
      </c>
      <c r="D18" s="3">
        <v>6</v>
      </c>
      <c r="E18" s="3">
        <v>4</v>
      </c>
      <c r="F18" s="3">
        <v>11</v>
      </c>
      <c r="G18" s="3">
        <f>'[52]12th Circuit Summary 02.18'!$H$20</f>
        <v>18</v>
      </c>
      <c r="H18" s="3">
        <f>'[53]12th Circuit Summary 03.18'!$H$20</f>
        <v>0</v>
      </c>
      <c r="I18" s="3">
        <f>'[52]12th Circuit Summary 04.18'!$H$20</f>
        <v>4</v>
      </c>
      <c r="J18" s="3">
        <f>'[52]12th Circuit Summary 05.18'!$H$20</f>
        <v>12</v>
      </c>
      <c r="K18" s="3">
        <f>'[53]12th Circuit Summary 06.18'!$H$20</f>
        <v>12</v>
      </c>
      <c r="L18" s="3">
        <f>'[52]12th Circuit Summary 07.18'!$H$21</f>
        <v>0</v>
      </c>
      <c r="M18" s="3">
        <f>'[52]12th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47</v>
      </c>
      <c r="N2" s="17" t="str">
        <f>'Statewide Charts FY 18-19'!N2</f>
        <v>August 2018</v>
      </c>
    </row>
    <row r="24" spans="2:14" x14ac:dyDescent="0.25">
      <c r="B24" s="2" t="str">
        <f>B2</f>
        <v>Circuit 12</v>
      </c>
      <c r="N24" s="17" t="str">
        <f>'Statewide Charts FY 18-19'!N2</f>
        <v>August 2018</v>
      </c>
    </row>
    <row r="46" spans="2:14" x14ac:dyDescent="0.25">
      <c r="B46" s="2" t="str">
        <f>B2</f>
        <v>Circuit 12</v>
      </c>
      <c r="N46" s="17" t="str">
        <f>'Statewide Charts FY 18-19'!N2</f>
        <v>August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20" sqref="M20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  <col min="14" max="14" width="7.140625" customWidth="1"/>
  </cols>
  <sheetData>
    <row r="1" spans="1:14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  <c r="N1" s="1"/>
    </row>
    <row r="2" spans="1:14" x14ac:dyDescent="0.25">
      <c r="A2" s="2" t="s">
        <v>31</v>
      </c>
      <c r="B2" s="3">
        <v>3569</v>
      </c>
      <c r="C2" s="3">
        <v>3538</v>
      </c>
      <c r="D2" s="3">
        <v>3570</v>
      </c>
      <c r="E2" s="3">
        <v>3547</v>
      </c>
      <c r="F2" s="3">
        <v>3503</v>
      </c>
      <c r="G2" s="3">
        <f>[6]Sheet1!$S$76</f>
        <v>3468</v>
      </c>
      <c r="H2" s="3">
        <f>[7]Sheet1!$S$76</f>
        <v>3458</v>
      </c>
      <c r="I2" s="3">
        <f>[8]Sheet1!$S$76</f>
        <v>3427</v>
      </c>
      <c r="J2" s="3">
        <f>[9]Sheet1!$S$76</f>
        <v>3360</v>
      </c>
      <c r="K2" s="3">
        <f>[10]Sheet1!$S$76</f>
        <v>3319</v>
      </c>
      <c r="L2" s="3">
        <f>[11]Sheet1!$S$76</f>
        <v>3297</v>
      </c>
      <c r="M2" s="3">
        <f>[12]Sheet1!$S$76</f>
        <v>3284</v>
      </c>
      <c r="N2" s="3"/>
    </row>
    <row r="3" spans="1:14" x14ac:dyDescent="0.25">
      <c r="A3" s="2" t="s">
        <v>0</v>
      </c>
      <c r="B3" s="3">
        <v>2140</v>
      </c>
      <c r="C3" s="3">
        <v>2187</v>
      </c>
      <c r="D3" s="3">
        <v>2208</v>
      </c>
      <c r="E3" s="3">
        <v>2255</v>
      </c>
      <c r="F3" s="3">
        <v>2216</v>
      </c>
      <c r="G3" s="3">
        <f>'[54]13th Circuit 02.18'!$B$7</f>
        <v>2208</v>
      </c>
      <c r="H3" s="3">
        <f>'[55]13th Circuit 03.18'!$B$7</f>
        <v>2213</v>
      </c>
      <c r="I3" s="3">
        <f>'[54]13th Circuit 04.18'!$B$7</f>
        <v>2179</v>
      </c>
      <c r="J3" s="3">
        <f>'[54]13th Circuit 05.18'!$B$7</f>
        <v>2180</v>
      </c>
      <c r="K3" s="3">
        <f>'[55]13th Circuit 06.18'!$B$7</f>
        <v>2195</v>
      </c>
      <c r="L3" s="3">
        <f>'[54]13th Circuit 07.18'!$B$7</f>
        <v>2194</v>
      </c>
      <c r="M3" s="3">
        <f>'[54]13th Circuit 08.18'!$B$7</f>
        <v>2187</v>
      </c>
      <c r="N3" s="3"/>
    </row>
    <row r="4" spans="1:14" x14ac:dyDescent="0.25">
      <c r="A4" s="2" t="s">
        <v>1</v>
      </c>
      <c r="B4" s="3">
        <v>1455</v>
      </c>
      <c r="C4" s="3">
        <v>1489</v>
      </c>
      <c r="D4" s="3">
        <v>1453</v>
      </c>
      <c r="E4" s="3">
        <v>1470</v>
      </c>
      <c r="F4" s="3">
        <v>1508</v>
      </c>
      <c r="G4" s="3">
        <f>'[54]13th Circuit 02.18'!$B$16</f>
        <v>1519</v>
      </c>
      <c r="H4" s="3">
        <f>'[55]13th Circuit 03.18'!$B$16</f>
        <v>1485</v>
      </c>
      <c r="I4" s="3">
        <f>'[54]13th Circuit 04.18'!$B$16</f>
        <v>1428</v>
      </c>
      <c r="J4" s="3">
        <f>'[54]13th Circuit 05.18'!$B$16</f>
        <v>1397</v>
      </c>
      <c r="K4" s="3">
        <f>'[55]13th Circuit 06.18'!$B$16</f>
        <v>1391</v>
      </c>
      <c r="L4" s="3">
        <f>'[54]13th Circuit 07.18'!$B$16</f>
        <v>1422</v>
      </c>
      <c r="M4" s="3">
        <f>'[54]13th Circuit 08.18'!$B$16</f>
        <v>1405</v>
      </c>
      <c r="N4" s="3"/>
    </row>
    <row r="5" spans="1:14" x14ac:dyDescent="0.25">
      <c r="A5" s="2" t="s">
        <v>6</v>
      </c>
      <c r="B5" s="3">
        <v>676</v>
      </c>
      <c r="C5" s="3">
        <v>688</v>
      </c>
      <c r="D5" s="3">
        <v>734</v>
      </c>
      <c r="E5" s="3">
        <v>764</v>
      </c>
      <c r="F5" s="3">
        <v>690</v>
      </c>
      <c r="G5" s="3">
        <f>'[54]13th Circuit 02.18'!$B$9</f>
        <v>664</v>
      </c>
      <c r="H5" s="3">
        <f>'[55]13th Circuit 03.18'!$B$9</f>
        <v>715</v>
      </c>
      <c r="I5" s="3">
        <f>'[54]13th Circuit 04.18'!$B$9</f>
        <v>728</v>
      </c>
      <c r="J5" s="3">
        <f>'[54]13th Circuit 05.18'!$B$9</f>
        <v>748</v>
      </c>
      <c r="K5" s="3">
        <f>'[55]13th Circuit 06.18'!$B$9</f>
        <v>784</v>
      </c>
      <c r="L5" s="3">
        <f>'[54]13th Circuit 07.18'!$B$9</f>
        <v>767</v>
      </c>
      <c r="M5" s="3">
        <f>'[54]13th Circuit 08.18'!$B$9</f>
        <v>741</v>
      </c>
      <c r="N5" s="3"/>
    </row>
    <row r="6" spans="1:14" x14ac:dyDescent="0.25">
      <c r="A6" s="2" t="s">
        <v>7</v>
      </c>
      <c r="B6" s="3">
        <v>9</v>
      </c>
      <c r="C6" s="3">
        <v>10</v>
      </c>
      <c r="D6" s="3">
        <v>21</v>
      </c>
      <c r="E6" s="3">
        <v>21</v>
      </c>
      <c r="F6" s="3">
        <v>18</v>
      </c>
      <c r="G6" s="3">
        <f t="shared" ref="G6:M6" si="0">G3-(G4+G5)</f>
        <v>25</v>
      </c>
      <c r="H6" s="3">
        <f t="shared" si="0"/>
        <v>13</v>
      </c>
      <c r="I6" s="3">
        <f t="shared" si="0"/>
        <v>23</v>
      </c>
      <c r="J6" s="3">
        <f t="shared" si="0"/>
        <v>35</v>
      </c>
      <c r="K6" s="3">
        <f t="shared" si="0"/>
        <v>20</v>
      </c>
      <c r="L6" s="3">
        <f t="shared" si="0"/>
        <v>5</v>
      </c>
      <c r="M6" s="3">
        <f t="shared" si="0"/>
        <v>41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  <c r="N8" s="1"/>
    </row>
    <row r="9" spans="1:14" x14ac:dyDescent="0.25">
      <c r="A9" s="2" t="s">
        <v>69</v>
      </c>
      <c r="B9" s="3">
        <v>774</v>
      </c>
      <c r="C9" s="3">
        <v>797</v>
      </c>
      <c r="D9" s="3">
        <v>800</v>
      </c>
      <c r="E9" s="3">
        <v>789</v>
      </c>
      <c r="F9" s="3">
        <v>778</v>
      </c>
      <c r="G9" s="3">
        <f>'[54]13th Circuit 02.18'!$G$21</f>
        <v>775</v>
      </c>
      <c r="H9" s="3">
        <f>'[55]13th Circuit 03.18'!$G$21</f>
        <v>775</v>
      </c>
      <c r="I9" s="3">
        <f>'[54]13th Circuit 04.18'!$G$21</f>
        <v>770</v>
      </c>
      <c r="J9" s="3">
        <f>'[54]13th Circuit 05.18'!$G$21</f>
        <v>767</v>
      </c>
      <c r="K9" s="3">
        <f>'[55]13th Circuit 06.18'!$G$21</f>
        <v>772</v>
      </c>
      <c r="L9" s="3">
        <f>'[54]13th Circuit 07.18'!$G$22</f>
        <v>772</v>
      </c>
      <c r="M9" s="3">
        <f>'[54]13th Circuit 08.18'!$G$22+'[16]GAL Alumni by County'!$G$16</f>
        <v>1232</v>
      </c>
      <c r="N9" s="3"/>
    </row>
    <row r="10" spans="1:14" x14ac:dyDescent="0.25">
      <c r="A10" s="2" t="s">
        <v>58</v>
      </c>
      <c r="B10" s="3">
        <v>704</v>
      </c>
      <c r="C10" s="3">
        <v>725</v>
      </c>
      <c r="D10" s="3">
        <v>727</v>
      </c>
      <c r="E10" s="3">
        <v>712</v>
      </c>
      <c r="F10" s="3">
        <v>702</v>
      </c>
      <c r="G10" s="3">
        <f>'[54]13th Circuit 02.18'!$G$16</f>
        <v>703</v>
      </c>
      <c r="H10" s="3">
        <f>'[55]13th Circuit 03.18'!$G$16</f>
        <v>699</v>
      </c>
      <c r="I10" s="3">
        <f>'[54]13th Circuit 04.18'!$G$16</f>
        <v>694</v>
      </c>
      <c r="J10" s="3">
        <f>'[54]13th Circuit 05.18'!$G$16</f>
        <v>692</v>
      </c>
      <c r="K10" s="3">
        <f>'[55]13th Circuit 06.18'!$G$16</f>
        <v>694</v>
      </c>
      <c r="L10" s="3">
        <f>'[54]13th Circuit 07.18'!$G$16</f>
        <v>690</v>
      </c>
      <c r="M10" s="3">
        <f>'[54]13th Circuit 08.18'!$G$16</f>
        <v>691</v>
      </c>
      <c r="N10" s="3"/>
    </row>
    <row r="11" spans="1:14" x14ac:dyDescent="0.25">
      <c r="A11" s="2" t="s">
        <v>59</v>
      </c>
      <c r="B11" s="3">
        <v>544</v>
      </c>
      <c r="C11" s="3">
        <v>547</v>
      </c>
      <c r="D11" s="3">
        <v>533</v>
      </c>
      <c r="E11" s="3">
        <v>540</v>
      </c>
      <c r="F11" s="3">
        <v>544</v>
      </c>
      <c r="G11" s="3">
        <f>'[54]13th Circuit 02.18'!$H$16</f>
        <v>547</v>
      </c>
      <c r="H11" s="3">
        <f>'[55]13th Circuit 03.18'!$H$16</f>
        <v>549</v>
      </c>
      <c r="I11" s="3">
        <f>'[54]13th Circuit 04.18'!$H$16</f>
        <v>541</v>
      </c>
      <c r="J11" s="3">
        <f>'[54]13th Circuit 05.18'!$H$16</f>
        <v>534</v>
      </c>
      <c r="K11" s="3">
        <f>'[55]13th Circuit 06.18'!$H$16</f>
        <v>531</v>
      </c>
      <c r="L11" s="3">
        <f>'[54]13th Circuit 07.18'!$H$16</f>
        <v>539</v>
      </c>
      <c r="M11" s="3">
        <f>'[54]13th Circuit 08.18'!$H$16</f>
        <v>553</v>
      </c>
      <c r="N11" s="3"/>
    </row>
    <row r="12" spans="1:14" x14ac:dyDescent="0.25">
      <c r="A12" s="2" t="s">
        <v>60</v>
      </c>
      <c r="B12" s="3">
        <v>160</v>
      </c>
      <c r="C12" s="3">
        <v>178</v>
      </c>
      <c r="D12" s="3">
        <v>194</v>
      </c>
      <c r="E12" s="3">
        <v>172</v>
      </c>
      <c r="F12" s="3">
        <v>158</v>
      </c>
      <c r="G12" s="3">
        <f>'[54]13th Circuit 02.18'!$G$17</f>
        <v>156</v>
      </c>
      <c r="H12" s="3">
        <f>'[55]13th Circuit 03.18'!$G$17</f>
        <v>150</v>
      </c>
      <c r="I12" s="3">
        <f>'[54]13th Circuit 04.18'!$G$17</f>
        <v>153</v>
      </c>
      <c r="J12" s="3">
        <f>'[54]13th Circuit 05.18'!$G$17</f>
        <v>158</v>
      </c>
      <c r="K12" s="3">
        <f>'[55]13th Circuit 06.18'!$G$17</f>
        <v>163</v>
      </c>
      <c r="L12" s="3">
        <f>'[54]13th Circuit 07.18'!$G$17</f>
        <v>151</v>
      </c>
      <c r="M12" s="3">
        <f>'[54]13th Circuit 08.18'!$G$17</f>
        <v>138</v>
      </c>
      <c r="N12" s="3"/>
    </row>
    <row r="13" spans="1:14" x14ac:dyDescent="0.25">
      <c r="A13" s="2" t="s">
        <v>61</v>
      </c>
      <c r="B13" s="3">
        <v>58</v>
      </c>
      <c r="C13" s="3">
        <v>58</v>
      </c>
      <c r="D13" s="3">
        <v>49</v>
      </c>
      <c r="E13" s="3">
        <v>45</v>
      </c>
      <c r="F13" s="3">
        <v>51</v>
      </c>
      <c r="G13" s="3">
        <f>'[23]6+ Months Inactive by County'!$G$16</f>
        <v>45</v>
      </c>
      <c r="H13" s="3">
        <f>'[24]6+ Months Inactive by County'!$G$16</f>
        <v>38</v>
      </c>
      <c r="I13" s="3">
        <f>'[25]6+ Months Inactive by County'!$G$16</f>
        <v>42</v>
      </c>
      <c r="J13" s="3">
        <f>'[26]6+ Months Inactive by County'!$G$16</f>
        <v>32</v>
      </c>
      <c r="K13" s="3">
        <f>'[27]6+ Months Inactive by County'!$G$16</f>
        <v>29</v>
      </c>
      <c r="L13" s="3">
        <f>'[28]6+ Months Inactive by County'!$G$16</f>
        <v>31</v>
      </c>
      <c r="M13" s="3">
        <f>'[29]6+ Months Inactive by County'!$G$16</f>
        <v>35</v>
      </c>
      <c r="N13" s="3"/>
    </row>
    <row r="14" spans="1:14" x14ac:dyDescent="0.25">
      <c r="A14" s="2" t="s">
        <v>3</v>
      </c>
      <c r="B14" s="3">
        <v>70</v>
      </c>
      <c r="C14" s="3">
        <v>72</v>
      </c>
      <c r="D14" s="3">
        <v>73</v>
      </c>
      <c r="E14" s="3">
        <v>77</v>
      </c>
      <c r="F14" s="3">
        <v>76</v>
      </c>
      <c r="G14" s="3">
        <f>'[54]13th Circuit 02.18'!$H$18</f>
        <v>72</v>
      </c>
      <c r="H14" s="3">
        <f>'[55]13th Circuit 03.18'!$H$18</f>
        <v>76</v>
      </c>
      <c r="I14" s="3">
        <f>'[54]13th Circuit 04.18'!$H$18</f>
        <v>76</v>
      </c>
      <c r="J14" s="3">
        <f>'[54]13th Circuit 05.18'!$H$18</f>
        <v>75</v>
      </c>
      <c r="K14" s="3">
        <f>'[55]13th Circuit 06.18'!$H$18</f>
        <v>78</v>
      </c>
      <c r="L14" s="3">
        <f>'[54]13th Circuit 07.18'!$H$18</f>
        <v>81</v>
      </c>
      <c r="M14" s="3">
        <f>'[54]13th Circuit 08.18'!$H$18</f>
        <v>80</v>
      </c>
      <c r="N14" s="3"/>
    </row>
    <row r="16" spans="1:14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  <c r="N16" s="1"/>
    </row>
    <row r="17" spans="1:14" x14ac:dyDescent="0.25">
      <c r="A17" s="2" t="s">
        <v>4</v>
      </c>
      <c r="B17" s="3">
        <v>0</v>
      </c>
      <c r="C17" s="3">
        <v>28</v>
      </c>
      <c r="D17" s="3">
        <v>20</v>
      </c>
      <c r="E17" s="3">
        <v>3</v>
      </c>
      <c r="F17" s="3">
        <v>15</v>
      </c>
      <c r="G17" s="3">
        <f>'[54]13th Circuit 02.18'!$H$19</f>
        <v>20</v>
      </c>
      <c r="H17" s="3">
        <f>'[55]13th Circuit 03.18'!$H$19</f>
        <v>12</v>
      </c>
      <c r="I17" s="3">
        <f>'[54]13th Circuit 04.18'!$H$19</f>
        <v>12</v>
      </c>
      <c r="J17" s="3">
        <f>'[54]13th Circuit 05.18'!$H$19</f>
        <v>9</v>
      </c>
      <c r="K17" s="3">
        <f>'[55]13th Circuit 06.18'!$H$19</f>
        <v>22</v>
      </c>
      <c r="L17" s="3">
        <f>'[54]13th Circuit 07.18'!$H$20</f>
        <v>21</v>
      </c>
      <c r="M17" s="3">
        <f>'[54]13th Circuit 08.18'!$H$20</f>
        <v>17</v>
      </c>
      <c r="N17" s="3"/>
    </row>
    <row r="18" spans="1:14" x14ac:dyDescent="0.25">
      <c r="A18" s="2" t="s">
        <v>5</v>
      </c>
      <c r="B18" s="3">
        <v>10</v>
      </c>
      <c r="C18" s="3">
        <v>18</v>
      </c>
      <c r="D18" s="3">
        <v>18</v>
      </c>
      <c r="E18" s="3">
        <v>26</v>
      </c>
      <c r="F18" s="3">
        <v>23</v>
      </c>
      <c r="G18" s="3">
        <f>'[54]13th Circuit 02.18'!$H$20</f>
        <v>15</v>
      </c>
      <c r="H18" s="3">
        <f>'[55]13th Circuit 03.18'!$H$20</f>
        <v>16</v>
      </c>
      <c r="I18" s="3">
        <f>'[54]13th Circuit 04.18'!$H$20</f>
        <v>12</v>
      </c>
      <c r="J18" s="3">
        <f>'[54]13th Circuit 05.18'!$H$20</f>
        <v>20</v>
      </c>
      <c r="K18" s="3">
        <f>'[55]13th Circuit 06.18'!$H$20</f>
        <v>24</v>
      </c>
      <c r="L18" s="3">
        <f>'[54]13th Circuit 07.18'!$H$21</f>
        <v>9</v>
      </c>
      <c r="M18" s="3">
        <f>'[54]13th Circuit 08.18'!$H$21</f>
        <v>0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50</v>
      </c>
      <c r="N2" s="17" t="str">
        <f>'Statewide Charts FY 18-19'!N2</f>
        <v>August 2018</v>
      </c>
    </row>
    <row r="24" spans="2:14" x14ac:dyDescent="0.25">
      <c r="B24" s="2" t="str">
        <f>B2</f>
        <v>Circuit 13</v>
      </c>
      <c r="N24" s="17" t="str">
        <f>'Statewide Charts FY 18-19'!N2</f>
        <v>August 2018</v>
      </c>
    </row>
    <row r="46" spans="2:14" x14ac:dyDescent="0.25">
      <c r="B46" s="2" t="str">
        <f>B2</f>
        <v>Circuit 13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4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4" x14ac:dyDescent="0.25">
      <c r="A2" s="2" t="s">
        <v>31</v>
      </c>
      <c r="B2" s="18">
        <v>734</v>
      </c>
      <c r="C2" s="18">
        <v>738</v>
      </c>
      <c r="D2" s="18">
        <v>721</v>
      </c>
      <c r="E2" s="18">
        <v>715</v>
      </c>
      <c r="F2" s="18">
        <v>717</v>
      </c>
      <c r="G2" s="18">
        <f>[6]Sheet1!$S$84</f>
        <v>721</v>
      </c>
      <c r="H2" s="18">
        <f>[7]Sheet1!$S$84</f>
        <v>739</v>
      </c>
      <c r="I2" s="18">
        <f>[8]Sheet1!$S$84</f>
        <v>740</v>
      </c>
      <c r="J2" s="18">
        <f>[9]Sheet1!$S$84</f>
        <v>724</v>
      </c>
      <c r="K2" s="18">
        <f>[10]Sheet1!$S$84</f>
        <v>705</v>
      </c>
      <c r="L2" s="18">
        <f>[11]Sheet1!$S$84</f>
        <v>709</v>
      </c>
      <c r="M2" s="18">
        <f>[12]Sheet1!$S$84</f>
        <v>709</v>
      </c>
    </row>
    <row r="3" spans="1:14" x14ac:dyDescent="0.25">
      <c r="A3" s="2" t="s">
        <v>0</v>
      </c>
      <c r="B3" s="3">
        <v>723</v>
      </c>
      <c r="C3" s="3">
        <v>714</v>
      </c>
      <c r="D3" s="3">
        <v>719</v>
      </c>
      <c r="E3" s="3">
        <v>701</v>
      </c>
      <c r="F3" s="3">
        <v>712</v>
      </c>
      <c r="G3" s="3">
        <f>'[56]14th Circuit Summary 02.18'!$B$7</f>
        <v>718</v>
      </c>
      <c r="H3" s="3">
        <f>'[57]14th Circuit Summary 03.18'!$B$7</f>
        <v>744</v>
      </c>
      <c r="I3" s="3">
        <f>'[56]14th Circuit Summary 04.18'!$B$7</f>
        <v>736</v>
      </c>
      <c r="J3" s="3">
        <f>'[56]14th Circuit Summary 05.18'!$B$7</f>
        <v>734</v>
      </c>
      <c r="K3" s="3">
        <f>'[57]14th Circuit Summary 06.18'!$B$7</f>
        <v>720</v>
      </c>
      <c r="L3" s="3">
        <f>'[56]14th Circuit Summary 07.18'!$B$7</f>
        <v>723</v>
      </c>
      <c r="M3" s="3">
        <f>'[56]14th Circuit Summary 08.18'!$B$7</f>
        <v>710</v>
      </c>
    </row>
    <row r="4" spans="1:14" x14ac:dyDescent="0.25">
      <c r="A4" s="2" t="s">
        <v>1</v>
      </c>
      <c r="B4" s="3">
        <v>563</v>
      </c>
      <c r="C4" s="3">
        <v>570</v>
      </c>
      <c r="D4" s="3">
        <v>577</v>
      </c>
      <c r="E4" s="3">
        <v>563</v>
      </c>
      <c r="F4" s="3">
        <v>567</v>
      </c>
      <c r="G4" s="3">
        <f>'[56]14th Circuit Summary 02.18'!$B$16</f>
        <v>567</v>
      </c>
      <c r="H4" s="3">
        <f>'[57]14th Circuit Summary 03.18'!$B$16</f>
        <v>576</v>
      </c>
      <c r="I4" s="3">
        <f>'[56]14th Circuit Summary 04.18'!$B$16</f>
        <v>584</v>
      </c>
      <c r="J4" s="3">
        <f>'[56]14th Circuit Summary 05.18'!$B$16</f>
        <v>578</v>
      </c>
      <c r="K4" s="3">
        <f>'[57]14th Circuit Summary 06.18'!$B$16</f>
        <v>573</v>
      </c>
      <c r="L4" s="3">
        <f>'[56]14th Circuit Summary 07.18'!$B$16</f>
        <v>571</v>
      </c>
      <c r="M4" s="3">
        <f>'[56]14th Circuit Summary 08.18'!$B$16</f>
        <v>577</v>
      </c>
    </row>
    <row r="5" spans="1:14" x14ac:dyDescent="0.25">
      <c r="A5" s="2" t="s">
        <v>6</v>
      </c>
      <c r="B5" s="3">
        <v>155</v>
      </c>
      <c r="C5" s="3">
        <v>143</v>
      </c>
      <c r="D5" s="3">
        <v>139</v>
      </c>
      <c r="E5" s="3">
        <v>136</v>
      </c>
      <c r="F5" s="3">
        <v>143</v>
      </c>
      <c r="G5" s="3">
        <f>'[56]14th Circuit Summary 02.18'!$B$9</f>
        <v>151</v>
      </c>
      <c r="H5" s="3">
        <f>'[57]14th Circuit Summary 03.18'!$B$9</f>
        <v>157</v>
      </c>
      <c r="I5" s="3">
        <f>'[56]14th Circuit Summary 04.18'!$B$9</f>
        <v>147</v>
      </c>
      <c r="J5" s="3">
        <f>'[56]14th Circuit Summary 05.18'!$B$9</f>
        <v>151</v>
      </c>
      <c r="K5" s="3">
        <f>'[57]14th Circuit Summary 06.18'!$B$9</f>
        <v>146</v>
      </c>
      <c r="L5" s="3">
        <f>'[56]14th Circuit Summary 07.18'!$B$9</f>
        <v>147</v>
      </c>
      <c r="M5" s="3">
        <f>'[56]14th Circuit Summary 08.18'!$B$9</f>
        <v>133</v>
      </c>
    </row>
    <row r="6" spans="1:14" x14ac:dyDescent="0.25">
      <c r="A6" s="2" t="s">
        <v>7</v>
      </c>
      <c r="B6" s="3">
        <v>5</v>
      </c>
      <c r="C6" s="3">
        <v>1</v>
      </c>
      <c r="D6" s="3">
        <v>3</v>
      </c>
      <c r="E6" s="3">
        <v>2</v>
      </c>
      <c r="F6" s="3">
        <v>2</v>
      </c>
      <c r="G6" s="3">
        <f t="shared" ref="G6:M6" si="0">G3-(G4+G5)</f>
        <v>0</v>
      </c>
      <c r="H6" s="3">
        <f t="shared" si="0"/>
        <v>11</v>
      </c>
      <c r="I6" s="3">
        <f t="shared" si="0"/>
        <v>5</v>
      </c>
      <c r="J6" s="3">
        <f t="shared" si="0"/>
        <v>5</v>
      </c>
      <c r="K6" s="3">
        <f t="shared" si="0"/>
        <v>1</v>
      </c>
      <c r="L6" s="3">
        <f t="shared" si="0"/>
        <v>5</v>
      </c>
      <c r="M6" s="3">
        <f t="shared" si="0"/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4" x14ac:dyDescent="0.25">
      <c r="A9" s="2" t="s">
        <v>69</v>
      </c>
      <c r="B9" s="3">
        <v>332</v>
      </c>
      <c r="C9" s="3">
        <v>330</v>
      </c>
      <c r="D9" s="3">
        <v>322</v>
      </c>
      <c r="E9" s="3">
        <v>320</v>
      </c>
      <c r="F9" s="3">
        <v>316</v>
      </c>
      <c r="G9" s="3">
        <f>'[56]14th Circuit Summary 02.18'!$G$21</f>
        <v>308</v>
      </c>
      <c r="H9" s="3">
        <f>'[57]14th Circuit Summary 03.18'!$G$21</f>
        <v>308</v>
      </c>
      <c r="I9" s="3">
        <f>'[56]14th Circuit Summary 04.18'!$G$21</f>
        <v>307</v>
      </c>
      <c r="J9" s="3">
        <f>'[56]14th Circuit Summary 05.18'!$G$21</f>
        <v>304</v>
      </c>
      <c r="K9" s="3">
        <f>'[57]14th Circuit Summary 06.18'!$G$21</f>
        <v>308</v>
      </c>
      <c r="L9" s="3">
        <f>'[56]14th Circuit Summary 07.18'!$G$22</f>
        <v>309</v>
      </c>
      <c r="M9" s="3">
        <f>'[56]14th Circuit Summary 08.18'!$G$22+'[16]GAL Alumni by County'!$G$23</f>
        <v>401</v>
      </c>
    </row>
    <row r="10" spans="1:14" x14ac:dyDescent="0.25">
      <c r="A10" s="2" t="s">
        <v>58</v>
      </c>
      <c r="B10" s="3">
        <v>318</v>
      </c>
      <c r="C10" s="3">
        <v>314</v>
      </c>
      <c r="D10" s="3">
        <v>306</v>
      </c>
      <c r="E10" s="3">
        <v>303</v>
      </c>
      <c r="F10" s="3">
        <v>299</v>
      </c>
      <c r="G10" s="3">
        <f>'[56]14th Circuit Summary 02.18'!$G$16</f>
        <v>291</v>
      </c>
      <c r="H10" s="3">
        <f>'[57]14th Circuit Summary 03.18'!$G$16</f>
        <v>291</v>
      </c>
      <c r="I10" s="3">
        <f>'[56]14th Circuit Summary 04.18'!$G$16</f>
        <v>290</v>
      </c>
      <c r="J10" s="3">
        <f>'[56]14th Circuit Summary 05.18'!$G$16</f>
        <v>286</v>
      </c>
      <c r="K10" s="3">
        <f>'[57]14th Circuit Summary 06.18'!$G$16</f>
        <v>290</v>
      </c>
      <c r="L10" s="3">
        <f>'[56]14th Circuit Summary 07.18'!$G$16</f>
        <v>291</v>
      </c>
      <c r="M10" s="3">
        <f>'[56]14th Circuit Summary 08.18'!$G$16</f>
        <v>287</v>
      </c>
    </row>
    <row r="11" spans="1:14" x14ac:dyDescent="0.25">
      <c r="A11" s="2" t="s">
        <v>59</v>
      </c>
      <c r="B11" s="3">
        <v>222</v>
      </c>
      <c r="C11" s="3">
        <v>220</v>
      </c>
      <c r="D11" s="3">
        <v>221</v>
      </c>
      <c r="E11" s="3">
        <v>220</v>
      </c>
      <c r="F11" s="3">
        <v>221</v>
      </c>
      <c r="G11" s="3">
        <f>'[56]14th Circuit Summary 02.18'!$H$16</f>
        <v>223</v>
      </c>
      <c r="H11" s="3">
        <f>'[57]14th Circuit Summary 03.18'!$H$16</f>
        <v>218</v>
      </c>
      <c r="I11" s="3">
        <f>'[56]14th Circuit Summary 04.18'!$H$16</f>
        <v>223</v>
      </c>
      <c r="J11" s="3">
        <f>'[56]14th Circuit Summary 05.18'!$H$16</f>
        <v>220</v>
      </c>
      <c r="K11" s="3">
        <f>'[57]14th Circuit Summary 06.18'!$H$16</f>
        <v>218</v>
      </c>
      <c r="L11" s="3">
        <f>'[56]14th Circuit Summary 07.18'!$H$16</f>
        <v>217</v>
      </c>
      <c r="M11" s="3">
        <f>'[56]14th Circuit Summary 08.18'!$H$16</f>
        <v>216</v>
      </c>
    </row>
    <row r="12" spans="1:14" x14ac:dyDescent="0.25">
      <c r="A12" s="2" t="s">
        <v>60</v>
      </c>
      <c r="B12" s="3">
        <v>96</v>
      </c>
      <c r="C12" s="3">
        <v>94</v>
      </c>
      <c r="D12" s="3">
        <v>85</v>
      </c>
      <c r="E12" s="3">
        <v>83</v>
      </c>
      <c r="F12" s="3">
        <v>78</v>
      </c>
      <c r="G12" s="3">
        <f>'[56]14th Circuit Summary 02.18'!$G$17</f>
        <v>68</v>
      </c>
      <c r="H12" s="3">
        <f>'[57]14th Circuit Summary 03.18'!$G$17</f>
        <v>73</v>
      </c>
      <c r="I12" s="3">
        <f>'[56]14th Circuit Summary 04.18'!$G$17</f>
        <v>67</v>
      </c>
      <c r="J12" s="3">
        <f>'[56]14th Circuit Summary 05.18'!$G$17</f>
        <v>66</v>
      </c>
      <c r="K12" s="3">
        <f>'[57]14th Circuit Summary 06.18'!$G$17</f>
        <v>72</v>
      </c>
      <c r="L12" s="3">
        <f>'[56]14th Circuit Summary 07.18'!$G$17</f>
        <v>74</v>
      </c>
      <c r="M12" s="3">
        <f>'[56]14th Circuit Summary 08.18'!$G$17</f>
        <v>71</v>
      </c>
    </row>
    <row r="13" spans="1:14" x14ac:dyDescent="0.25">
      <c r="A13" s="2" t="s">
        <v>61</v>
      </c>
      <c r="B13">
        <v>43</v>
      </c>
      <c r="C13">
        <v>39</v>
      </c>
      <c r="D13">
        <v>41</v>
      </c>
      <c r="E13">
        <v>34</v>
      </c>
      <c r="F13">
        <v>34</v>
      </c>
      <c r="G13">
        <f>'[23]6+ Months Inactive by County'!$G$23</f>
        <v>36</v>
      </c>
      <c r="H13">
        <f>'[24]6+ Months Inactive by County'!$G$23</f>
        <v>37</v>
      </c>
      <c r="I13">
        <f>'[25]6+ Months Inactive by County'!$G$23</f>
        <v>32</v>
      </c>
      <c r="J13">
        <f>'[26]6+ Months Inactive by County'!$G$23</f>
        <v>32</v>
      </c>
      <c r="K13">
        <f>'[27]6+ Months Inactive by County'!$G$23</f>
        <v>35</v>
      </c>
      <c r="L13">
        <f>'[28]6+ Months Inactive by County'!$G$23</f>
        <v>40</v>
      </c>
      <c r="M13">
        <f>'[29]6+ Months Inactive by County'!$G$23</f>
        <v>43</v>
      </c>
    </row>
    <row r="14" spans="1:14" x14ac:dyDescent="0.25">
      <c r="A14" s="2" t="s">
        <v>3</v>
      </c>
      <c r="B14" s="3">
        <v>14</v>
      </c>
      <c r="C14" s="3">
        <v>16</v>
      </c>
      <c r="D14" s="3">
        <v>16</v>
      </c>
      <c r="E14" s="3">
        <v>17</v>
      </c>
      <c r="F14" s="3">
        <v>17</v>
      </c>
      <c r="G14" s="3">
        <f>'[56]14th Circuit Summary 02.18'!$H$18</f>
        <v>17</v>
      </c>
      <c r="H14" s="3">
        <f>'[57]14th Circuit Summary 03.18'!$H$18</f>
        <v>17</v>
      </c>
      <c r="I14" s="3">
        <f>'[56]14th Circuit Summary 04.18'!$H$18</f>
        <v>17</v>
      </c>
      <c r="J14" s="3">
        <f>'[56]14th Circuit Summary 05.18'!$H$18</f>
        <v>18</v>
      </c>
      <c r="K14" s="3">
        <f>'[57]14th Circuit Summary 06.18'!$H$18</f>
        <v>18</v>
      </c>
      <c r="L14" s="3">
        <f>'[56]14th Circuit Summary 07.18'!$H$18</f>
        <v>18</v>
      </c>
      <c r="M14" s="3">
        <f>'[56]14th Circuit Summary 08.18'!$H$18</f>
        <v>18</v>
      </c>
    </row>
    <row r="16" spans="1:14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12</v>
      </c>
      <c r="C17" s="3">
        <v>0</v>
      </c>
      <c r="D17" s="3">
        <v>1</v>
      </c>
      <c r="E17" s="3">
        <v>2</v>
      </c>
      <c r="F17" s="3">
        <v>2</v>
      </c>
      <c r="G17" s="3">
        <f>'[56]14th Circuit Summary 02.18'!$H$19</f>
        <v>1</v>
      </c>
      <c r="H17" s="3">
        <f>'[57]14th Circuit Summary 03.18'!$H$19</f>
        <v>7</v>
      </c>
      <c r="I17" s="3">
        <f>'[56]14th Circuit Summary 04.18'!$H$19</f>
        <v>2</v>
      </c>
      <c r="J17" s="3">
        <f>'[56]14th Circuit Summary 05.18'!$H$19</f>
        <v>3</v>
      </c>
      <c r="K17" s="3">
        <f>'[57]14th Circuit Summary 06.18'!$H$19</f>
        <v>7</v>
      </c>
      <c r="L17" s="3">
        <f>'[56]14th Circuit Summary 07.18'!$H$20</f>
        <v>5</v>
      </c>
      <c r="M17" s="3">
        <f>'[56]14th Circuit Summary 08.18'!$H$20</f>
        <v>1</v>
      </c>
    </row>
    <row r="18" spans="1:13" x14ac:dyDescent="0.25">
      <c r="A18" s="2" t="s">
        <v>5</v>
      </c>
      <c r="B18" s="3">
        <v>3</v>
      </c>
      <c r="C18" s="3">
        <v>8</v>
      </c>
      <c r="D18" s="3">
        <v>6</v>
      </c>
      <c r="E18" s="3">
        <v>7</v>
      </c>
      <c r="F18" s="3">
        <v>8</v>
      </c>
      <c r="G18" s="3">
        <f>'[56]14th Circuit Summary 02.18'!$H$20</f>
        <v>7</v>
      </c>
      <c r="H18" s="3">
        <f>'[57]14th Circuit Summary 03.18'!$H$20</f>
        <v>4</v>
      </c>
      <c r="I18" s="3">
        <f>'[56]14th Circuit Summary 04.18'!$H$20</f>
        <v>6</v>
      </c>
      <c r="J18" s="3">
        <f>'[56]14th Circuit Summary 05.18'!$H$20</f>
        <v>3</v>
      </c>
      <c r="K18" s="3">
        <f>'[57]14th Circuit Summary 06.18'!$H$20</f>
        <v>4</v>
      </c>
      <c r="L18" s="3">
        <f>'[56]14th Circuit Summary 07.18'!$H$21</f>
        <v>2</v>
      </c>
      <c r="M18" s="3">
        <f>'[56]14th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8"/>
  <sheetViews>
    <sheetView showRuler="0" view="pageLayout" zoomScaleNormal="100" workbookViewId="0">
      <selection activeCell="M20" sqref="M20"/>
    </sheetView>
  </sheetViews>
  <sheetFormatPr defaultRowHeight="15" x14ac:dyDescent="0.25"/>
  <cols>
    <col min="1" max="1" width="38" customWidth="1"/>
    <col min="2" max="2" width="6.85546875" style="8" bestFit="1" customWidth="1"/>
    <col min="3" max="3" width="6.7109375" style="8" bestFit="1" customWidth="1"/>
    <col min="4" max="4" width="7.28515625" style="8" bestFit="1" customWidth="1"/>
    <col min="5" max="5" width="6.85546875" style="8" bestFit="1" customWidth="1"/>
    <col min="6" max="6" width="6.5703125" style="8" bestFit="1" customWidth="1"/>
    <col min="7" max="7" width="6.85546875" style="8" bestFit="1" customWidth="1"/>
    <col min="8" max="9" width="7.28515625" style="8" bestFit="1" customWidth="1"/>
    <col min="10" max="10" width="7.5703125" style="8" bestFit="1" customWidth="1"/>
    <col min="11" max="13" width="7.28515625" style="8" bestFit="1" customWidth="1"/>
  </cols>
  <sheetData>
    <row r="1" spans="1:14" x14ac:dyDescent="0.25">
      <c r="A1" s="2"/>
      <c r="B1" s="6">
        <v>42979</v>
      </c>
      <c r="C1" s="6">
        <v>43009</v>
      </c>
      <c r="D1" s="6">
        <v>43040</v>
      </c>
      <c r="E1" s="6">
        <v>43070</v>
      </c>
      <c r="F1" s="6">
        <v>43101</v>
      </c>
      <c r="G1" s="6">
        <v>43132</v>
      </c>
      <c r="H1" s="6">
        <v>43160</v>
      </c>
      <c r="I1" s="6">
        <v>43191</v>
      </c>
      <c r="J1" s="6">
        <v>43221</v>
      </c>
      <c r="K1" s="6">
        <v>43252</v>
      </c>
      <c r="L1" s="6">
        <v>43282</v>
      </c>
      <c r="M1" s="6">
        <v>43313</v>
      </c>
    </row>
    <row r="2" spans="1:14" x14ac:dyDescent="0.25">
      <c r="A2" s="2" t="s">
        <v>31</v>
      </c>
      <c r="B2" s="3">
        <f>'North Region Data FY 18-19'!B2+'Central Region Data FY 18-19'!B2+'South Region Data FY 18-19'!B2</f>
        <v>32759</v>
      </c>
      <c r="C2" s="3">
        <f>'North Region Data FY 18-19'!C2+'Central Region Data FY 18-19'!C2+'South Region Data FY 18-19'!C2</f>
        <v>32660</v>
      </c>
      <c r="D2" s="3">
        <f>'North Region Data FY 18-19'!D2+'Central Region Data FY 18-19'!D2+'South Region Data FY 18-19'!D2</f>
        <v>32396</v>
      </c>
      <c r="E2" s="3">
        <f>'North Region Data FY 18-19'!E2+'Central Region Data FY 18-19'!E2+'South Region Data FY 18-19'!E2</f>
        <v>32121</v>
      </c>
      <c r="F2" s="3">
        <f>'North Region Data FY 18-19'!F2+'Central Region Data FY 18-19'!F2+'South Region Data FY 18-19'!F2</f>
        <v>31942</v>
      </c>
      <c r="G2" s="3">
        <f>'North Region Data FY 18-19'!G2+'Central Region Data FY 18-19'!G2+'South Region Data FY 18-19'!G2</f>
        <v>31931</v>
      </c>
      <c r="H2" s="3">
        <f>'North Region Data FY 18-19'!H2+'Central Region Data FY 18-19'!H2+'South Region Data FY 18-19'!H2</f>
        <v>31986</v>
      </c>
      <c r="I2" s="3">
        <f>'North Region Data FY 18-19'!I2+'Central Region Data FY 18-19'!I2+'South Region Data FY 18-19'!I2</f>
        <v>31813</v>
      </c>
      <c r="J2" s="3">
        <f>'North Region Data FY 18-19'!J2+'Central Region Data FY 18-19'!J2+'South Region Data FY 18-19'!J2</f>
        <v>31857</v>
      </c>
      <c r="K2" s="3">
        <f>'North Region Data FY 18-19'!K2+'Central Region Data FY 18-19'!K2+'South Region Data FY 18-19'!K2</f>
        <v>31523</v>
      </c>
      <c r="L2" s="3">
        <f>'North Region Data FY 18-19'!L2+'Central Region Data FY 18-19'!L2+'South Region Data FY 18-19'!L2</f>
        <v>31544</v>
      </c>
      <c r="M2" s="3">
        <f>'North Region Data FY 18-19'!M2+'Central Region Data FY 18-19'!M2+'South Region Data FY 18-19'!M2</f>
        <v>31594</v>
      </c>
    </row>
    <row r="3" spans="1:14" x14ac:dyDescent="0.25">
      <c r="A3" s="2" t="s">
        <v>0</v>
      </c>
      <c r="B3" s="3">
        <f>'North Region Data FY 18-19'!B3+'Central Region Data FY 18-19'!B3+'South Region Data FY 18-19'!B3</f>
        <v>25590</v>
      </c>
      <c r="C3" s="3">
        <f>'North Region Data FY 18-19'!C3+'Central Region Data FY 18-19'!C3+'South Region Data FY 18-19'!C3</f>
        <v>25615</v>
      </c>
      <c r="D3" s="3">
        <f>'North Region Data FY 18-19'!D3+'Central Region Data FY 18-19'!D3+'South Region Data FY 18-19'!D3</f>
        <v>25232</v>
      </c>
      <c r="E3" s="3">
        <f>'North Region Data FY 18-19'!E3+'Central Region Data FY 18-19'!E3+'South Region Data FY 18-19'!E3</f>
        <v>25340</v>
      </c>
      <c r="F3" s="3">
        <f>'North Region Data FY 18-19'!F3+'Central Region Data FY 18-19'!F3+'South Region Data FY 18-19'!F3</f>
        <v>25280</v>
      </c>
      <c r="G3" s="3">
        <f>'North Region Data FY 18-19'!G3+'Central Region Data FY 18-19'!G3+'South Region Data FY 18-19'!G3</f>
        <v>25113</v>
      </c>
      <c r="H3" s="3">
        <f>'North Region Data FY 18-19'!H3+'Central Region Data FY 18-19'!H3+'South Region Data FY 18-19'!H3</f>
        <v>25093</v>
      </c>
      <c r="I3" s="3">
        <f>'North Region Data FY 18-19'!I3+'Central Region Data FY 18-19'!I3+'South Region Data FY 18-19'!I3</f>
        <v>25103</v>
      </c>
      <c r="J3" s="3">
        <f>'North Region Data FY 18-19'!J3+'Central Region Data FY 18-19'!J3+'South Region Data FY 18-19'!J3</f>
        <v>25277</v>
      </c>
      <c r="K3" s="3">
        <f>'North Region Data FY 18-19'!K3+'Central Region Data FY 18-19'!K3+'South Region Data FY 18-19'!K3</f>
        <v>25306</v>
      </c>
      <c r="L3" s="3">
        <f>'North Region Data FY 18-19'!L3+'Central Region Data FY 18-19'!L3+'South Region Data FY 18-19'!L3</f>
        <v>25273</v>
      </c>
      <c r="M3" s="3">
        <f>'North Region Data FY 18-19'!M3+'Central Region Data FY 18-19'!M3+'South Region Data FY 18-19'!M3</f>
        <v>25353</v>
      </c>
    </row>
    <row r="4" spans="1:14" x14ac:dyDescent="0.25">
      <c r="A4" s="2" t="s">
        <v>1</v>
      </c>
      <c r="B4" s="3">
        <f>'North Region Data FY 18-19'!B4+'Central Region Data FY 18-19'!B4+'South Region Data FY 18-19'!B4</f>
        <v>17658</v>
      </c>
      <c r="C4" s="3">
        <f>'North Region Data FY 18-19'!C4+'Central Region Data FY 18-19'!C4+'South Region Data FY 18-19'!C4</f>
        <v>17951</v>
      </c>
      <c r="D4" s="3">
        <f>'North Region Data FY 18-19'!D4+'Central Region Data FY 18-19'!D4+'South Region Data FY 18-19'!D4</f>
        <v>17768</v>
      </c>
      <c r="E4" s="3">
        <f>'North Region Data FY 18-19'!E4+'Central Region Data FY 18-19'!E4+'South Region Data FY 18-19'!E4</f>
        <v>17557</v>
      </c>
      <c r="F4" s="3">
        <f>'North Region Data FY 18-19'!F4+'Central Region Data FY 18-19'!F4+'South Region Data FY 18-19'!F4</f>
        <v>17691</v>
      </c>
      <c r="G4" s="3">
        <f>'North Region Data FY 18-19'!G4+'Central Region Data FY 18-19'!G4+'South Region Data FY 18-19'!G4</f>
        <v>17737</v>
      </c>
      <c r="H4" s="3">
        <f>'North Region Data FY 18-19'!H4+'Central Region Data FY 18-19'!H4+'South Region Data FY 18-19'!H4</f>
        <v>17681</v>
      </c>
      <c r="I4" s="3">
        <f>'North Region Data FY 18-19'!I4+'Central Region Data FY 18-19'!I4+'South Region Data FY 18-19'!I4</f>
        <v>17606</v>
      </c>
      <c r="J4" s="3">
        <f>'North Region Data FY 18-19'!J4+'Central Region Data FY 18-19'!J4+'South Region Data FY 18-19'!J4</f>
        <v>17674</v>
      </c>
      <c r="K4" s="3">
        <f>'North Region Data FY 18-19'!K4+'Central Region Data FY 18-19'!K4+'South Region Data FY 18-19'!K4</f>
        <v>17568</v>
      </c>
      <c r="L4" s="3">
        <f>'North Region Data FY 18-19'!L4+'Central Region Data FY 18-19'!L4+'South Region Data FY 18-19'!L4</f>
        <v>17522</v>
      </c>
      <c r="M4" s="3">
        <f>'North Region Data FY 18-19'!M4+'Central Region Data FY 18-19'!M4+'South Region Data FY 18-19'!M4</f>
        <v>17720</v>
      </c>
    </row>
    <row r="5" spans="1:14" x14ac:dyDescent="0.25">
      <c r="A5" s="2" t="s">
        <v>6</v>
      </c>
      <c r="B5" s="3">
        <f>'North Region Data FY 18-19'!B5+'Central Region Data FY 18-19'!B5+'South Region Data FY 18-19'!B5</f>
        <v>7797</v>
      </c>
      <c r="C5" s="3">
        <f>'North Region Data FY 18-19'!C5+'Central Region Data FY 18-19'!C5+'South Region Data FY 18-19'!C5</f>
        <v>7564</v>
      </c>
      <c r="D5" s="3">
        <f>'North Region Data FY 18-19'!D5+'Central Region Data FY 18-19'!D5+'South Region Data FY 18-19'!D5</f>
        <v>7324</v>
      </c>
      <c r="E5" s="3">
        <f>'North Region Data FY 18-19'!E5+'Central Region Data FY 18-19'!E5+'South Region Data FY 18-19'!E5</f>
        <v>7629</v>
      </c>
      <c r="F5" s="3">
        <f>'North Region Data FY 18-19'!F5+'Central Region Data FY 18-19'!F5+'South Region Data FY 18-19'!F5</f>
        <v>7419</v>
      </c>
      <c r="G5" s="3">
        <f>'North Region Data FY 18-19'!G5+'Central Region Data FY 18-19'!G5+'South Region Data FY 18-19'!G5</f>
        <v>7234</v>
      </c>
      <c r="H5" s="3">
        <f>'North Region Data FY 18-19'!H5+'Central Region Data FY 18-19'!H5+'South Region Data FY 18-19'!H5</f>
        <v>7321</v>
      </c>
      <c r="I5" s="3">
        <f>'North Region Data FY 18-19'!I5+'Central Region Data FY 18-19'!I5+'South Region Data FY 18-19'!I5</f>
        <v>7382</v>
      </c>
      <c r="J5" s="3">
        <f>'North Region Data FY 18-19'!J5+'Central Region Data FY 18-19'!J5+'South Region Data FY 18-19'!J5</f>
        <v>7478</v>
      </c>
      <c r="K5" s="3">
        <f>'North Region Data FY 18-19'!K5+'Central Region Data FY 18-19'!K5+'South Region Data FY 18-19'!K5</f>
        <v>7627</v>
      </c>
      <c r="L5" s="3">
        <f>'North Region Data FY 18-19'!L5+'Central Region Data FY 18-19'!L5+'South Region Data FY 18-19'!L5</f>
        <v>7663</v>
      </c>
      <c r="M5" s="3">
        <f>'North Region Data FY 18-19'!M5+'Central Region Data FY 18-19'!M5+'South Region Data FY 18-19'!M5</f>
        <v>7489</v>
      </c>
    </row>
    <row r="6" spans="1:14" x14ac:dyDescent="0.25">
      <c r="A6" s="2" t="s">
        <v>7</v>
      </c>
      <c r="B6" s="3">
        <f>'North Region Data FY 18-19'!B6+'Central Region Data FY 18-19'!B6+'South Region Data FY 18-19'!B6</f>
        <v>135</v>
      </c>
      <c r="C6" s="3">
        <f>'North Region Data FY 18-19'!C6+'Central Region Data FY 18-19'!C6+'South Region Data FY 18-19'!C6</f>
        <v>100</v>
      </c>
      <c r="D6" s="3">
        <f>'North Region Data FY 18-19'!D6+'Central Region Data FY 18-19'!D6+'South Region Data FY 18-19'!D6</f>
        <v>140</v>
      </c>
      <c r="E6" s="3">
        <f>'North Region Data FY 18-19'!E6+'Central Region Data FY 18-19'!E6+'South Region Data FY 18-19'!E6</f>
        <v>154</v>
      </c>
      <c r="F6" s="3">
        <f>'North Region Data FY 18-19'!F6+'Central Region Data FY 18-19'!F6+'South Region Data FY 18-19'!F6</f>
        <v>170</v>
      </c>
      <c r="G6" s="3">
        <f>'North Region Data FY 18-19'!G6+'Central Region Data FY 18-19'!G6+'South Region Data FY 18-19'!G6</f>
        <v>142</v>
      </c>
      <c r="H6" s="3">
        <f>'North Region Data FY 18-19'!H6+'Central Region Data FY 18-19'!H6+'South Region Data FY 18-19'!H6</f>
        <v>91</v>
      </c>
      <c r="I6" s="3">
        <f>'North Region Data FY 18-19'!I6+'Central Region Data FY 18-19'!I6+'South Region Data FY 18-19'!I6</f>
        <v>115</v>
      </c>
      <c r="J6" s="3">
        <f>'North Region Data FY 18-19'!J6+'Central Region Data FY 18-19'!J6+'South Region Data FY 18-19'!J6</f>
        <v>125</v>
      </c>
      <c r="K6" s="3">
        <f>'North Region Data FY 18-19'!K6+'Central Region Data FY 18-19'!K6+'South Region Data FY 18-19'!K6</f>
        <v>111</v>
      </c>
      <c r="L6" s="3">
        <f>'North Region Data FY 18-19'!L6+'Central Region Data FY 18-19'!L6+'South Region Data FY 18-19'!L6</f>
        <v>88</v>
      </c>
      <c r="M6" s="3">
        <f>'North Region Data FY 18-19'!M6+'Central Region Data FY 18-19'!M6+'South Region Data FY 18-19'!M6</f>
        <v>144</v>
      </c>
    </row>
    <row r="7" spans="1:14" x14ac:dyDescent="0.25">
      <c r="A7" s="2"/>
    </row>
    <row r="8" spans="1:14" x14ac:dyDescent="0.25">
      <c r="A8" s="2"/>
      <c r="B8" s="22">
        <v>42979</v>
      </c>
      <c r="C8" s="22">
        <v>43009</v>
      </c>
      <c r="D8" s="22">
        <v>43040</v>
      </c>
      <c r="E8" s="22">
        <v>43070</v>
      </c>
      <c r="F8" s="22">
        <v>43101</v>
      </c>
      <c r="G8" s="22">
        <v>43132</v>
      </c>
      <c r="H8" s="22">
        <v>43160</v>
      </c>
      <c r="I8" s="22">
        <v>43161</v>
      </c>
      <c r="J8" s="22">
        <v>43162</v>
      </c>
      <c r="K8" s="22">
        <v>43163</v>
      </c>
      <c r="L8" s="22">
        <v>43164</v>
      </c>
      <c r="M8" s="22">
        <v>43165</v>
      </c>
    </row>
    <row r="9" spans="1:14" x14ac:dyDescent="0.25">
      <c r="A9" s="2" t="s">
        <v>69</v>
      </c>
      <c r="B9" s="3">
        <f>'North Region Data FY 18-19'!B9+'Central Region Data FY 18-19'!B9+'South Region Data FY 18-19'!B9</f>
        <v>10973</v>
      </c>
      <c r="C9" s="3">
        <f>'North Region Data FY 18-19'!C9+'Central Region Data FY 18-19'!C9+'South Region Data FY 18-19'!C9</f>
        <v>11074</v>
      </c>
      <c r="D9" s="3">
        <f>'North Region Data FY 18-19'!D9+'Central Region Data FY 18-19'!D9+'South Region Data FY 18-19'!D9</f>
        <v>11022</v>
      </c>
      <c r="E9" s="3">
        <f>'North Region Data FY 18-19'!E9+'Central Region Data FY 18-19'!E9+'South Region Data FY 18-19'!E9</f>
        <v>10950</v>
      </c>
      <c r="F9" s="3">
        <f>'North Region Data FY 18-19'!F9+'Central Region Data FY 18-19'!F9+'South Region Data FY 18-19'!F9</f>
        <v>11174</v>
      </c>
      <c r="G9" s="3">
        <f>'North Region Data FY 18-19'!G9+'Central Region Data FY 18-19'!G9+'South Region Data FY 18-19'!G9</f>
        <v>11038</v>
      </c>
      <c r="H9" s="3">
        <f>'North Region Data FY 18-19'!H9+'Central Region Data FY 18-19'!H9+'South Region Data FY 18-19'!H9</f>
        <v>11011</v>
      </c>
      <c r="I9" s="3">
        <f>'North Region Data FY 18-19'!I9+'Central Region Data FY 18-19'!I9+'South Region Data FY 18-19'!I9</f>
        <v>11010</v>
      </c>
      <c r="J9" s="3">
        <f>'North Region Data FY 18-19'!J9+'Central Region Data FY 18-19'!J9+'South Region Data FY 18-19'!J9</f>
        <v>11051</v>
      </c>
      <c r="K9" s="3">
        <f>'North Region Data FY 18-19'!K9+'Central Region Data FY 18-19'!K9+'South Region Data FY 18-19'!K9</f>
        <v>11041</v>
      </c>
      <c r="L9" s="3">
        <f>'North Region Data FY 18-19'!L9+'Central Region Data FY 18-19'!L9+'South Region Data FY 18-19'!L9</f>
        <v>11047</v>
      </c>
      <c r="M9" s="3">
        <f>'North Region Data FY 18-19'!M9+'Central Region Data FY 18-19'!M9+'South Region Data FY 18-19'!M9</f>
        <v>16846</v>
      </c>
    </row>
    <row r="10" spans="1:14" x14ac:dyDescent="0.25">
      <c r="A10" s="2" t="s">
        <v>58</v>
      </c>
      <c r="B10" s="3">
        <f>'North Region Data FY 18-19'!B10+'Central Region Data FY 18-19'!B10+'South Region Data FY 18-19'!B10</f>
        <v>10251</v>
      </c>
      <c r="C10" s="3">
        <f>'North Region Data FY 18-19'!C10+'Central Region Data FY 18-19'!C10+'South Region Data FY 18-19'!C10</f>
        <v>10355</v>
      </c>
      <c r="D10" s="3">
        <f>'North Region Data FY 18-19'!D10+'Central Region Data FY 18-19'!D10+'South Region Data FY 18-19'!D10</f>
        <v>10319</v>
      </c>
      <c r="E10" s="3">
        <f>'North Region Data FY 18-19'!E10+'Central Region Data FY 18-19'!E10+'South Region Data FY 18-19'!E10</f>
        <v>10256</v>
      </c>
      <c r="F10" s="3">
        <f>'North Region Data FY 18-19'!F10+'Central Region Data FY 18-19'!F10+'South Region Data FY 18-19'!F10</f>
        <v>10478</v>
      </c>
      <c r="G10" s="3">
        <f>'North Region Data FY 18-19'!G10+'Central Region Data FY 18-19'!G10+'South Region Data FY 18-19'!G10</f>
        <v>10352</v>
      </c>
      <c r="H10" s="3">
        <f>'North Region Data FY 18-19'!H10+'Central Region Data FY 18-19'!H10+'South Region Data FY 18-19'!H10</f>
        <v>10335</v>
      </c>
      <c r="I10" s="3">
        <f>'North Region Data FY 18-19'!I10+'Central Region Data FY 18-19'!I10+'South Region Data FY 18-19'!I10</f>
        <v>10350</v>
      </c>
      <c r="J10" s="3">
        <f>'North Region Data FY 18-19'!J10+'Central Region Data FY 18-19'!J10+'South Region Data FY 18-19'!J10</f>
        <v>10387</v>
      </c>
      <c r="K10" s="3">
        <f>'North Region Data FY 18-19'!K10+'Central Region Data FY 18-19'!K10+'South Region Data FY 18-19'!K10</f>
        <v>10386</v>
      </c>
      <c r="L10" s="3">
        <f>'North Region Data FY 18-19'!L10+'Central Region Data FY 18-19'!L10+'South Region Data FY 18-19'!L10</f>
        <v>10100</v>
      </c>
      <c r="M10" s="3">
        <f>'North Region Data FY 18-19'!M10+'Central Region Data FY 18-19'!M10+'South Region Data FY 18-19'!M10</f>
        <v>9842</v>
      </c>
    </row>
    <row r="11" spans="1:14" x14ac:dyDescent="0.25">
      <c r="A11" s="2" t="s">
        <v>59</v>
      </c>
      <c r="B11" s="3">
        <f>'North Region Data FY 18-19'!B11+'Central Region Data FY 18-19'!B11+'South Region Data FY 18-19'!B11</f>
        <v>7668</v>
      </c>
      <c r="C11" s="3">
        <f>'North Region Data FY 18-19'!C11+'Central Region Data FY 18-19'!C11+'South Region Data FY 18-19'!C11</f>
        <v>7765</v>
      </c>
      <c r="D11" s="3">
        <f>'North Region Data FY 18-19'!D11+'Central Region Data FY 18-19'!D11+'South Region Data FY 18-19'!D11</f>
        <v>7796</v>
      </c>
      <c r="E11" s="3">
        <f>'North Region Data FY 18-19'!E11+'Central Region Data FY 18-19'!E11+'South Region Data FY 18-19'!E11</f>
        <v>7736</v>
      </c>
      <c r="F11" s="3">
        <f>'North Region Data FY 18-19'!F11+'Central Region Data FY 18-19'!F11+'South Region Data FY 18-19'!F11</f>
        <v>7939</v>
      </c>
      <c r="G11" s="3">
        <f>'North Region Data FY 18-19'!G11+'Central Region Data FY 18-19'!G11+'South Region Data FY 18-19'!G11</f>
        <v>7817</v>
      </c>
      <c r="H11" s="3">
        <f>'North Region Data FY 18-19'!H11+'Central Region Data FY 18-19'!H11+'South Region Data FY 18-19'!H11</f>
        <v>7871</v>
      </c>
      <c r="I11" s="3">
        <f>'North Region Data FY 18-19'!I11+'Central Region Data FY 18-19'!I11+'South Region Data FY 18-19'!I11</f>
        <v>7871</v>
      </c>
      <c r="J11" s="3">
        <f>'North Region Data FY 18-19'!J11+'Central Region Data FY 18-19'!J11+'South Region Data FY 18-19'!J11</f>
        <v>7899</v>
      </c>
      <c r="K11" s="3">
        <f>'North Region Data FY 18-19'!K11+'Central Region Data FY 18-19'!K11+'South Region Data FY 18-19'!K11</f>
        <v>7835</v>
      </c>
      <c r="L11" s="3">
        <f>'North Region Data FY 18-19'!L11+'Central Region Data FY 18-19'!L11+'South Region Data FY 18-19'!L11</f>
        <v>7810</v>
      </c>
      <c r="M11" s="3">
        <f>'North Region Data FY 18-19'!M11+'Central Region Data FY 18-19'!M11+'South Region Data FY 18-19'!M11</f>
        <v>7930</v>
      </c>
    </row>
    <row r="12" spans="1:14" x14ac:dyDescent="0.25">
      <c r="A12" s="2" t="s">
        <v>60</v>
      </c>
      <c r="B12" s="3">
        <f>'North Region Data FY 18-19'!B12+'Central Region Data FY 18-19'!B12+'South Region Data FY 18-19'!B12</f>
        <v>2583</v>
      </c>
      <c r="C12" s="3">
        <f>'North Region Data FY 18-19'!C12+'Central Region Data FY 18-19'!C12+'South Region Data FY 18-19'!C12</f>
        <v>2590</v>
      </c>
      <c r="D12" s="3">
        <f>'North Region Data FY 18-19'!D12+'Central Region Data FY 18-19'!D12+'South Region Data FY 18-19'!D12</f>
        <v>2523</v>
      </c>
      <c r="E12" s="3">
        <f>'North Region Data FY 18-19'!E12+'Central Region Data FY 18-19'!E12+'South Region Data FY 18-19'!E12</f>
        <v>2520</v>
      </c>
      <c r="F12" s="3">
        <f>'North Region Data FY 18-19'!F12+'Central Region Data FY 18-19'!F12+'South Region Data FY 18-19'!F12</f>
        <v>2539</v>
      </c>
      <c r="G12" s="3">
        <f>'North Region Data FY 18-19'!G12+'Central Region Data FY 18-19'!G12+'South Region Data FY 18-19'!G12</f>
        <v>2535</v>
      </c>
      <c r="H12" s="3">
        <f>'North Region Data FY 18-19'!H12+'Central Region Data FY 18-19'!H12+'South Region Data FY 18-19'!H12</f>
        <v>2464</v>
      </c>
      <c r="I12" s="3">
        <f>'North Region Data FY 18-19'!I12+'Central Region Data FY 18-19'!I12+'South Region Data FY 18-19'!I12</f>
        <v>2479</v>
      </c>
      <c r="J12" s="3">
        <f>'North Region Data FY 18-19'!J12+'Central Region Data FY 18-19'!J12+'South Region Data FY 18-19'!J12</f>
        <v>2488</v>
      </c>
      <c r="K12" s="3">
        <f>'North Region Data FY 18-19'!K12+'Central Region Data FY 18-19'!K12+'South Region Data FY 18-19'!K12</f>
        <v>2551</v>
      </c>
      <c r="L12" s="3">
        <f>'North Region Data FY 18-19'!L12+'Central Region Data FY 18-19'!L12+'South Region Data FY 18-19'!L12</f>
        <v>2290</v>
      </c>
      <c r="M12" s="3">
        <f>'North Region Data FY 18-19'!M12+'Central Region Data FY 18-19'!M12+'South Region Data FY 18-19'!M12</f>
        <v>1912</v>
      </c>
      <c r="N12" s="8"/>
    </row>
    <row r="13" spans="1:14" x14ac:dyDescent="0.25">
      <c r="A13" s="2" t="s">
        <v>61</v>
      </c>
      <c r="B13" s="3">
        <f>'North Region Data FY 18-19'!B13+'Central Region Data FY 18-19'!B13+'South Region Data FY 18-19'!B13</f>
        <v>1064</v>
      </c>
      <c r="C13" s="3">
        <f>'North Region Data FY 18-19'!C13+'Central Region Data FY 18-19'!C13+'South Region Data FY 18-19'!C13</f>
        <v>1004</v>
      </c>
      <c r="D13" s="3">
        <f>'North Region Data FY 18-19'!D13+'Central Region Data FY 18-19'!D13+'South Region Data FY 18-19'!D13</f>
        <v>1022</v>
      </c>
      <c r="E13" s="3">
        <f>'North Region Data FY 18-19'!E13+'Central Region Data FY 18-19'!E13+'South Region Data FY 18-19'!E13</f>
        <v>1085</v>
      </c>
      <c r="F13" s="3">
        <f>'North Region Data FY 18-19'!F13+'Central Region Data FY 18-19'!F13+'South Region Data FY 18-19'!F13</f>
        <v>1072</v>
      </c>
      <c r="G13" s="3">
        <f>'North Region Data FY 18-19'!G13+'Central Region Data FY 18-19'!G13+'South Region Data FY 18-19'!G13</f>
        <v>1054</v>
      </c>
      <c r="H13" s="3">
        <f>'North Region Data FY 18-19'!H13+'Central Region Data FY 18-19'!H13+'South Region Data FY 18-19'!H13</f>
        <v>1040</v>
      </c>
      <c r="I13" s="3">
        <f>'North Region Data FY 18-19'!I13+'Central Region Data FY 18-19'!I13+'South Region Data FY 18-19'!I13</f>
        <v>1067</v>
      </c>
      <c r="J13" s="3">
        <f>'North Region Data FY 18-19'!J13+'Central Region Data FY 18-19'!J13+'South Region Data FY 18-19'!J13</f>
        <v>1055</v>
      </c>
      <c r="K13" s="3">
        <f>'North Region Data FY 18-19'!K13+'Central Region Data FY 18-19'!K13+'South Region Data FY 18-19'!K13</f>
        <v>1009</v>
      </c>
      <c r="L13" s="3">
        <f>'North Region Data FY 18-19'!L13+'Central Region Data FY 18-19'!L13+'South Region Data FY 18-19'!L13</f>
        <v>908</v>
      </c>
      <c r="M13" s="3">
        <f>'North Region Data FY 18-19'!M13+'Central Region Data FY 18-19'!M13+'South Region Data FY 18-19'!M13</f>
        <v>768</v>
      </c>
    </row>
    <row r="14" spans="1:14" x14ac:dyDescent="0.25">
      <c r="A14" s="2" t="s">
        <v>3</v>
      </c>
      <c r="B14" s="3">
        <f>'North Region Data FY 18-19'!B14+'Central Region Data FY 18-19'!B14+'South Region Data FY 18-19'!B14</f>
        <v>722</v>
      </c>
      <c r="C14" s="3">
        <f>'North Region Data FY 18-19'!C14+'Central Region Data FY 18-19'!C14+'South Region Data FY 18-19'!C14</f>
        <v>719</v>
      </c>
      <c r="D14" s="3">
        <f>'North Region Data FY 18-19'!D14+'Central Region Data FY 18-19'!D14+'South Region Data FY 18-19'!D14</f>
        <v>703</v>
      </c>
      <c r="E14" s="3">
        <f>'North Region Data FY 18-19'!E14+'Central Region Data FY 18-19'!E14+'South Region Data FY 18-19'!E14</f>
        <v>694</v>
      </c>
      <c r="F14" s="3">
        <f>'North Region Data FY 18-19'!F14+'Central Region Data FY 18-19'!F14+'South Region Data FY 18-19'!F14</f>
        <v>696</v>
      </c>
      <c r="G14" s="3">
        <f>'North Region Data FY 18-19'!G14+'Central Region Data FY 18-19'!G14+'South Region Data FY 18-19'!G14</f>
        <v>686</v>
      </c>
      <c r="H14" s="3">
        <f>'North Region Data FY 18-19'!H14+'Central Region Data FY 18-19'!H14+'South Region Data FY 18-19'!H14</f>
        <v>676</v>
      </c>
      <c r="I14" s="3">
        <f>'North Region Data FY 18-19'!I14+'Central Region Data FY 18-19'!I14+'South Region Data FY 18-19'!I14</f>
        <v>660</v>
      </c>
      <c r="J14" s="3">
        <f>'North Region Data FY 18-19'!J14+'Central Region Data FY 18-19'!J14+'South Region Data FY 18-19'!J14</f>
        <v>664</v>
      </c>
      <c r="K14" s="3">
        <f>'North Region Data FY 18-19'!K14+'Central Region Data FY 18-19'!K14+'South Region Data FY 18-19'!K14</f>
        <v>655</v>
      </c>
      <c r="L14" s="3">
        <f>'North Region Data FY 18-19'!L14+'Central Region Data FY 18-19'!L14+'South Region Data FY 18-19'!L14</f>
        <v>583</v>
      </c>
      <c r="M14" s="3">
        <f>'North Region Data FY 18-19'!M14+'Central Region Data FY 18-19'!M14+'South Region Data FY 18-19'!M14</f>
        <v>488</v>
      </c>
    </row>
    <row r="15" spans="1:14" x14ac:dyDescent="0.25">
      <c r="A15" s="2"/>
    </row>
    <row r="16" spans="1:14" x14ac:dyDescent="0.25">
      <c r="A16" s="2"/>
      <c r="B16" s="6">
        <v>42979</v>
      </c>
      <c r="C16" s="6">
        <v>43009</v>
      </c>
      <c r="D16" s="6">
        <v>43040</v>
      </c>
      <c r="E16" s="6">
        <v>43070</v>
      </c>
      <c r="F16" s="6">
        <v>43101</v>
      </c>
      <c r="G16" s="6">
        <v>43132</v>
      </c>
      <c r="H16" s="6">
        <v>43160</v>
      </c>
      <c r="I16" s="6">
        <v>43191</v>
      </c>
      <c r="J16" s="6">
        <v>43221</v>
      </c>
      <c r="K16" s="6">
        <v>43252</v>
      </c>
      <c r="L16" s="6">
        <v>43282</v>
      </c>
      <c r="M16" s="6">
        <v>43313</v>
      </c>
    </row>
    <row r="17" spans="1:13" x14ac:dyDescent="0.25">
      <c r="A17" s="2" t="s">
        <v>4</v>
      </c>
      <c r="B17" s="3">
        <f>'North Region Data FY 18-19'!B17+'Central Region Data FY 18-19'!B17+'South Region Data FY 18-19'!B17</f>
        <v>101</v>
      </c>
      <c r="C17" s="3">
        <f>'North Region Data FY 18-19'!C17+'Central Region Data FY 18-19'!C17+'South Region Data FY 18-19'!C17</f>
        <v>298</v>
      </c>
      <c r="D17" s="3">
        <f>'North Region Data FY 18-19'!D17+'Central Region Data FY 18-19'!D17+'South Region Data FY 18-19'!D17</f>
        <v>290</v>
      </c>
      <c r="E17" s="3">
        <f>'North Region Data FY 18-19'!E17+'Central Region Data FY 18-19'!E17+'South Region Data FY 18-19'!E17</f>
        <v>110</v>
      </c>
      <c r="F17" s="3">
        <f>'North Region Data FY 18-19'!F17+'Central Region Data FY 18-19'!F17+'South Region Data FY 18-19'!F17</f>
        <v>221</v>
      </c>
      <c r="G17" s="3">
        <f>'North Region Data FY 18-19'!G17+'Central Region Data FY 18-19'!G17+'South Region Data FY 18-19'!G17</f>
        <v>281</v>
      </c>
      <c r="H17" s="3">
        <f>'North Region Data FY 18-19'!H17+'Central Region Data FY 18-19'!H17+'South Region Data FY 18-19'!H17</f>
        <v>226</v>
      </c>
      <c r="I17" s="3">
        <f>'North Region Data FY 18-19'!I17+'Central Region Data FY 18-19'!I17+'South Region Data FY 18-19'!I17</f>
        <v>198</v>
      </c>
      <c r="J17" s="3">
        <f>'North Region Data FY 18-19'!J17+'Central Region Data FY 18-19'!J17+'South Region Data FY 18-19'!J17</f>
        <v>202</v>
      </c>
      <c r="K17" s="3">
        <f>'North Region Data FY 18-19'!K17+'Central Region Data FY 18-19'!K17+'South Region Data FY 18-19'!K17</f>
        <v>220</v>
      </c>
      <c r="L17" s="3">
        <f>'North Region Data FY 18-19'!L17+'Central Region Data FY 18-19'!L17+'South Region Data FY 18-19'!L17</f>
        <v>217</v>
      </c>
      <c r="M17" s="3">
        <f>'North Region Data FY 18-19'!M17+'Central Region Data FY 18-19'!M17+'South Region Data FY 18-19'!M17</f>
        <v>222</v>
      </c>
    </row>
    <row r="18" spans="1:13" x14ac:dyDescent="0.25">
      <c r="A18" s="2" t="s">
        <v>5</v>
      </c>
      <c r="B18" s="3">
        <f>'North Region Data FY 18-19'!B18+'Central Region Data FY 18-19'!B18+'South Region Data FY 18-19'!B18</f>
        <v>207</v>
      </c>
      <c r="C18" s="3">
        <f>'North Region Data FY 18-19'!C18+'Central Region Data FY 18-19'!C18+'South Region Data FY 18-19'!C18</f>
        <v>283</v>
      </c>
      <c r="D18" s="3">
        <f>'North Region Data FY 18-19'!D18+'Central Region Data FY 18-19'!D18+'South Region Data FY 18-19'!D18</f>
        <v>176</v>
      </c>
      <c r="E18" s="3">
        <f>'North Region Data FY 18-19'!E18+'Central Region Data FY 18-19'!E18+'South Region Data FY 18-19'!E18</f>
        <v>151</v>
      </c>
      <c r="F18" s="3">
        <f>'North Region Data FY 18-19'!F18+'Central Region Data FY 18-19'!F18+'South Region Data FY 18-19'!F18</f>
        <v>209</v>
      </c>
      <c r="G18" s="3">
        <f>'North Region Data FY 18-19'!G18+'Central Region Data FY 18-19'!G18+'South Region Data FY 18-19'!G18</f>
        <v>213</v>
      </c>
      <c r="H18" s="3">
        <f>'North Region Data FY 18-19'!H18+'Central Region Data FY 18-19'!H18+'South Region Data FY 18-19'!H18</f>
        <v>193</v>
      </c>
      <c r="I18" s="3">
        <f>'North Region Data FY 18-19'!I18+'Central Region Data FY 18-19'!I18+'South Region Data FY 18-19'!I18</f>
        <v>174</v>
      </c>
      <c r="J18" s="3">
        <f>'North Region Data FY 18-19'!J18+'Central Region Data FY 18-19'!J18+'South Region Data FY 18-19'!J18</f>
        <v>208</v>
      </c>
      <c r="K18" s="3">
        <f>'North Region Data FY 18-19'!K18+'Central Region Data FY 18-19'!K18+'South Region Data FY 18-19'!K18</f>
        <v>203</v>
      </c>
      <c r="L18" s="3">
        <f>'North Region Data FY 18-19'!L18+'Central Region Data FY 18-19'!L18+'South Region Data FY 18-19'!L18</f>
        <v>129</v>
      </c>
      <c r="M18" s="3">
        <f>'North Region Data FY 18-19'!M18+'Central Region Data FY 18-19'!M18+'South Region Data FY 18-19'!M18</f>
        <v>9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51</v>
      </c>
      <c r="N2" s="17" t="str">
        <f>'Statewide Charts FY 18-19'!N2</f>
        <v>August 2018</v>
      </c>
    </row>
    <row r="24" spans="2:14" x14ac:dyDescent="0.25">
      <c r="B24" s="2" t="str">
        <f>B2</f>
        <v>Circuit 14</v>
      </c>
      <c r="N24" s="17" t="str">
        <f>'Statewide Charts FY 18-19'!N2</f>
        <v>August 2018</v>
      </c>
    </row>
    <row r="46" spans="2:14" x14ac:dyDescent="0.25">
      <c r="B46" s="2" t="str">
        <f>B2</f>
        <v>Circuit 14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1434</v>
      </c>
      <c r="C2" s="3">
        <v>1432</v>
      </c>
      <c r="D2" s="3">
        <v>1406</v>
      </c>
      <c r="E2" s="3">
        <v>1411</v>
      </c>
      <c r="F2" s="3">
        <v>1378</v>
      </c>
      <c r="G2" s="3">
        <f>[6]Sheet1!$S$87</f>
        <v>1394</v>
      </c>
      <c r="H2" s="3">
        <f>[7]Sheet1!$S$87</f>
        <v>1503</v>
      </c>
      <c r="I2" s="3">
        <f>[8]Sheet1!$S$87</f>
        <v>1532</v>
      </c>
      <c r="J2" s="3">
        <f>[9]Sheet1!$S$87</f>
        <v>1533</v>
      </c>
      <c r="K2" s="3">
        <f>[10]Sheet1!$S$87</f>
        <v>1516</v>
      </c>
      <c r="L2" s="3">
        <f>[11]Sheet1!$S$87</f>
        <v>1529</v>
      </c>
      <c r="M2" s="3">
        <f>[12]Sheet1!$S$87</f>
        <v>1492</v>
      </c>
    </row>
    <row r="3" spans="1:13" x14ac:dyDescent="0.25">
      <c r="A3" s="2" t="s">
        <v>0</v>
      </c>
      <c r="B3" s="3">
        <v>1297</v>
      </c>
      <c r="C3" s="3">
        <v>1318</v>
      </c>
      <c r="D3" s="3">
        <v>1303</v>
      </c>
      <c r="E3" s="3">
        <v>1332</v>
      </c>
      <c r="F3" s="3">
        <v>1325</v>
      </c>
      <c r="G3" s="3">
        <f>'[58]15th Circuit 02.18'!$B$7</f>
        <v>1360</v>
      </c>
      <c r="H3" s="3">
        <f>'[59]15th Circuit 03.18'!$B$7</f>
        <v>1402</v>
      </c>
      <c r="I3" s="3">
        <f>'[58]15th Circuit 04.18'!$B$7</f>
        <v>1460</v>
      </c>
      <c r="J3" s="3">
        <f>'[58]15th Circuit 05.18'!$B$7</f>
        <v>1510</v>
      </c>
      <c r="K3" s="3">
        <f>'[59]15th Circuit 06.18'!$B$7</f>
        <v>1477</v>
      </c>
      <c r="L3" s="3">
        <f>'[58]15th Circuit 07.18'!$B$7</f>
        <v>1486</v>
      </c>
      <c r="M3" s="3">
        <f>'[58]15th Circuit 08.18'!$B$7</f>
        <v>1451</v>
      </c>
    </row>
    <row r="4" spans="1:13" x14ac:dyDescent="0.25">
      <c r="A4" s="2" t="s">
        <v>1</v>
      </c>
      <c r="B4" s="3">
        <v>1001</v>
      </c>
      <c r="C4" s="3">
        <v>1046</v>
      </c>
      <c r="D4" s="3">
        <v>1018</v>
      </c>
      <c r="E4" s="3">
        <v>1001</v>
      </c>
      <c r="F4" s="3">
        <v>984</v>
      </c>
      <c r="G4" s="3">
        <f>'[58]15th Circuit 02.18'!$B$16</f>
        <v>989</v>
      </c>
      <c r="H4" s="3">
        <f>'[59]15th Circuit 03.18'!$B$16</f>
        <v>987</v>
      </c>
      <c r="I4" s="3">
        <f>'[58]15th Circuit 04.18'!$B$16</f>
        <v>1019</v>
      </c>
      <c r="J4" s="3">
        <f>'[58]15th Circuit 05.18'!$B$16</f>
        <v>1033</v>
      </c>
      <c r="K4" s="3">
        <f>'[59]15th Circuit 06.18'!$B$16</f>
        <v>987</v>
      </c>
      <c r="L4" s="3">
        <f>'[58]15th Circuit 07.18'!$B$16</f>
        <v>1002</v>
      </c>
      <c r="M4" s="3">
        <f>'[58]15th Circuit 08.18'!$B$16</f>
        <v>997</v>
      </c>
    </row>
    <row r="5" spans="1:13" x14ac:dyDescent="0.25">
      <c r="A5" s="2" t="s">
        <v>6</v>
      </c>
      <c r="B5" s="3">
        <v>286</v>
      </c>
      <c r="C5" s="3">
        <v>268</v>
      </c>
      <c r="D5" s="3">
        <v>277</v>
      </c>
      <c r="E5" s="3">
        <v>313</v>
      </c>
      <c r="F5" s="3">
        <v>332</v>
      </c>
      <c r="G5" s="3">
        <f>'[58]15th Circuit 02.18'!$B$9</f>
        <v>363</v>
      </c>
      <c r="H5" s="3">
        <f>'[59]15th Circuit 03.18'!$B$9</f>
        <v>409</v>
      </c>
      <c r="I5" s="3">
        <f>'[58]15th Circuit 04.18'!$B$9</f>
        <v>433</v>
      </c>
      <c r="J5" s="3">
        <f>'[58]15th Circuit 05.18'!$B$9</f>
        <v>465</v>
      </c>
      <c r="K5" s="3">
        <f>'[59]15th Circuit 06.18'!$B$9</f>
        <v>470</v>
      </c>
      <c r="L5" s="3">
        <f>'[58]15th Circuit 07.18'!$B$9</f>
        <v>477</v>
      </c>
      <c r="M5" s="3">
        <f>'[58]15th Circuit 08.18'!$B$9</f>
        <v>448</v>
      </c>
    </row>
    <row r="6" spans="1:13" x14ac:dyDescent="0.25">
      <c r="A6" s="2" t="s">
        <v>7</v>
      </c>
      <c r="B6" s="3">
        <v>10</v>
      </c>
      <c r="C6" s="3">
        <v>4</v>
      </c>
      <c r="D6" s="3">
        <v>8</v>
      </c>
      <c r="E6" s="3">
        <v>18</v>
      </c>
      <c r="F6" s="3">
        <v>9</v>
      </c>
      <c r="G6" s="3">
        <f t="shared" ref="G6:M6" si="0">G3-(G4+G5)</f>
        <v>8</v>
      </c>
      <c r="H6" s="3">
        <f t="shared" si="0"/>
        <v>6</v>
      </c>
      <c r="I6" s="3">
        <f t="shared" si="0"/>
        <v>8</v>
      </c>
      <c r="J6" s="3">
        <f t="shared" si="0"/>
        <v>12</v>
      </c>
      <c r="K6" s="3">
        <f t="shared" si="0"/>
        <v>20</v>
      </c>
      <c r="L6" s="3">
        <f t="shared" si="0"/>
        <v>7</v>
      </c>
      <c r="M6" s="3">
        <f t="shared" si="0"/>
        <v>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640</v>
      </c>
      <c r="C9" s="3">
        <v>656</v>
      </c>
      <c r="D9" s="3">
        <v>656</v>
      </c>
      <c r="E9" s="3">
        <v>664</v>
      </c>
      <c r="F9" s="3">
        <v>663</v>
      </c>
      <c r="G9" s="3">
        <f>'[58]15th Circuit 02.18'!$G$21</f>
        <v>663</v>
      </c>
      <c r="H9" s="3">
        <f>'[59]15th Circuit 03.18'!$G$21</f>
        <v>658</v>
      </c>
      <c r="I9" s="3">
        <f>'[58]15th Circuit 04.18'!$G$21</f>
        <v>657</v>
      </c>
      <c r="J9" s="3">
        <f>'[58]15th Circuit 05.18'!$G$21</f>
        <v>663</v>
      </c>
      <c r="K9" s="3">
        <f>'[59]15th Circuit 06.18'!$G$21</f>
        <v>637</v>
      </c>
      <c r="L9" s="3">
        <f>'[58]15th Circuit 07.18'!$G$22</f>
        <v>645</v>
      </c>
      <c r="M9" s="3">
        <f>'[58]15th Circuit 08.18'!$G$22+'[16]GAL Alumni by County'!$G$25</f>
        <v>967</v>
      </c>
    </row>
    <row r="10" spans="1:13" x14ac:dyDescent="0.25">
      <c r="A10" s="2" t="s">
        <v>58</v>
      </c>
      <c r="B10" s="3">
        <v>610</v>
      </c>
      <c r="C10" s="3">
        <v>626</v>
      </c>
      <c r="D10" s="3">
        <v>626</v>
      </c>
      <c r="E10" s="3">
        <v>634</v>
      </c>
      <c r="F10" s="3">
        <v>632</v>
      </c>
      <c r="G10" s="3">
        <f>'[58]15th Circuit 02.18'!$G$16</f>
        <v>633</v>
      </c>
      <c r="H10" s="3">
        <f>'[59]15th Circuit 03.18'!$G$16</f>
        <v>627</v>
      </c>
      <c r="I10" s="3">
        <f>'[58]15th Circuit 04.18'!$G$16</f>
        <v>627</v>
      </c>
      <c r="J10" s="3">
        <f>'[58]15th Circuit 05.18'!$G$16</f>
        <v>634</v>
      </c>
      <c r="K10" s="3">
        <f>'[59]15th Circuit 06.18'!$G$16</f>
        <v>614</v>
      </c>
      <c r="L10" s="3">
        <f>'[58]15th Circuit 07.18'!$G$16</f>
        <v>579</v>
      </c>
      <c r="M10" s="3">
        <f>'[58]15th Circuit 08.18'!$G$16</f>
        <v>550</v>
      </c>
    </row>
    <row r="11" spans="1:13" x14ac:dyDescent="0.25">
      <c r="A11" s="2" t="s">
        <v>59</v>
      </c>
      <c r="B11" s="3">
        <v>474</v>
      </c>
      <c r="C11" s="3">
        <v>490</v>
      </c>
      <c r="D11" s="3">
        <v>491</v>
      </c>
      <c r="E11" s="3">
        <v>484</v>
      </c>
      <c r="F11" s="3">
        <v>484</v>
      </c>
      <c r="G11" s="3">
        <f>'[58]15th Circuit 02.18'!$H$16</f>
        <v>482</v>
      </c>
      <c r="H11" s="3">
        <f>'[59]15th Circuit 03.18'!$H$16</f>
        <v>485</v>
      </c>
      <c r="I11" s="3">
        <f>'[58]15th Circuit 04.18'!$H$16</f>
        <v>488</v>
      </c>
      <c r="J11" s="3">
        <f>'[58]15th Circuit 05.18'!$H$16</f>
        <v>504</v>
      </c>
      <c r="K11" s="3">
        <f>'[59]15th Circuit 06.18'!$H$16</f>
        <v>501</v>
      </c>
      <c r="L11" s="3">
        <f>'[58]15th Circuit 07.18'!$H$16</f>
        <v>486</v>
      </c>
      <c r="M11" s="3">
        <f>'[58]15th Circuit 08.18'!$H$16</f>
        <v>468</v>
      </c>
    </row>
    <row r="12" spans="1:13" x14ac:dyDescent="0.25">
      <c r="A12" s="2" t="s">
        <v>60</v>
      </c>
      <c r="B12" s="3">
        <v>136</v>
      </c>
      <c r="C12" s="3">
        <v>136</v>
      </c>
      <c r="D12" s="3">
        <v>135</v>
      </c>
      <c r="E12" s="3">
        <v>150</v>
      </c>
      <c r="F12" s="3">
        <v>148</v>
      </c>
      <c r="G12" s="3">
        <f>'[58]15th Circuit 02.18'!$G$17</f>
        <v>151</v>
      </c>
      <c r="H12" s="3">
        <f>'[59]15th Circuit 03.18'!$G$17</f>
        <v>142</v>
      </c>
      <c r="I12" s="3">
        <f>'[58]15th Circuit 04.18'!$G$17</f>
        <v>139</v>
      </c>
      <c r="J12" s="3">
        <f>'[58]15th Circuit 05.18'!$G$17</f>
        <v>130</v>
      </c>
      <c r="K12" s="3">
        <f>'[59]15th Circuit 06.18'!$G$17</f>
        <v>113</v>
      </c>
      <c r="L12" s="3">
        <f>'[58]15th Circuit 07.18'!$G$17</f>
        <v>93</v>
      </c>
      <c r="M12" s="3">
        <f>'[58]15th Circuit 08.18'!$G$17</f>
        <v>82</v>
      </c>
    </row>
    <row r="13" spans="1:13" x14ac:dyDescent="0.25">
      <c r="A13" s="2" t="s">
        <v>61</v>
      </c>
      <c r="B13">
        <v>48</v>
      </c>
      <c r="C13">
        <v>49</v>
      </c>
      <c r="D13">
        <v>48</v>
      </c>
      <c r="E13">
        <v>54</v>
      </c>
      <c r="F13">
        <v>53</v>
      </c>
      <c r="G13">
        <f>'[23]6+ Months Inactive by County'!$G$25</f>
        <v>47</v>
      </c>
      <c r="H13">
        <f>'[24]6+ Months Inactive by County'!$G$25</f>
        <v>33</v>
      </c>
      <c r="I13">
        <f>'[25]6+ Months Inactive by County'!$G$25</f>
        <v>42</v>
      </c>
      <c r="J13">
        <f>'[26]6+ Months Inactive by County'!$G$25</f>
        <v>43</v>
      </c>
      <c r="K13">
        <f>'[27]6+ Months Inactive by County'!$G$25</f>
        <v>29</v>
      </c>
      <c r="L13">
        <f>'[28]6+ Months Inactive by County'!$G$25</f>
        <v>16</v>
      </c>
      <c r="M13">
        <f>'[29]6+ Months Inactive by County'!$G$25</f>
        <v>11</v>
      </c>
    </row>
    <row r="14" spans="1:13" x14ac:dyDescent="0.25">
      <c r="A14" s="2" t="s">
        <v>3</v>
      </c>
      <c r="B14" s="3">
        <v>30</v>
      </c>
      <c r="C14" s="3">
        <v>30</v>
      </c>
      <c r="D14" s="3">
        <v>30</v>
      </c>
      <c r="E14" s="3">
        <v>30</v>
      </c>
      <c r="F14" s="3">
        <v>31</v>
      </c>
      <c r="G14" s="3">
        <f>'[58]15th Circuit 02.18'!$H$18</f>
        <v>30</v>
      </c>
      <c r="H14" s="3">
        <f>'[59]15th Circuit 03.18'!$H$18</f>
        <v>31</v>
      </c>
      <c r="I14" s="3">
        <f>'[58]15th Circuit 04.18'!$H$18</f>
        <v>30</v>
      </c>
      <c r="J14" s="3">
        <f>'[58]15th Circuit 05.18'!$H$18</f>
        <v>29</v>
      </c>
      <c r="K14" s="3">
        <f>'[59]15th Circuit 06.18'!$H$18</f>
        <v>23</v>
      </c>
      <c r="L14" s="3">
        <f>'[58]15th Circuit 07.18'!$H$18</f>
        <v>14</v>
      </c>
      <c r="M14" s="3">
        <f>'[58]15th Circuit 08.18'!$H$18</f>
        <v>15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7</v>
      </c>
      <c r="C17" s="3">
        <v>21</v>
      </c>
      <c r="D17" s="3">
        <v>13</v>
      </c>
      <c r="E17" s="3">
        <v>9</v>
      </c>
      <c r="F17" s="3">
        <v>4</v>
      </c>
      <c r="G17" s="3">
        <f>'[58]15th Circuit 02.18'!$H$19</f>
        <v>23</v>
      </c>
      <c r="H17" s="3">
        <f>'[59]15th Circuit 03.18'!$H$19</f>
        <v>16</v>
      </c>
      <c r="I17" s="3">
        <f>'[58]15th Circuit 04.18'!$H$19</f>
        <v>12</v>
      </c>
      <c r="J17" s="3">
        <f>'[58]15th Circuit 05.18'!$H$19</f>
        <v>19</v>
      </c>
      <c r="K17" s="3">
        <f>'[59]15th Circuit 06.18'!$H$19</f>
        <v>10</v>
      </c>
      <c r="L17" s="3">
        <f>'[58]15th Circuit 07.18'!$H$20</f>
        <v>12</v>
      </c>
      <c r="M17" s="3">
        <f>'[58]15th Circuit 08.18'!$H$20</f>
        <v>9</v>
      </c>
    </row>
    <row r="18" spans="1:13" x14ac:dyDescent="0.25">
      <c r="A18" s="2" t="s">
        <v>5</v>
      </c>
      <c r="B18" s="3">
        <v>0</v>
      </c>
      <c r="C18" s="3">
        <v>0</v>
      </c>
      <c r="D18" s="3">
        <v>0</v>
      </c>
      <c r="E18" s="3">
        <v>1</v>
      </c>
      <c r="F18" s="3">
        <v>16</v>
      </c>
      <c r="G18" s="3">
        <f>'[58]15th Circuit 02.18'!$H$20</f>
        <v>15</v>
      </c>
      <c r="H18" s="3">
        <f>'[59]15th Circuit 03.18'!$H$20</f>
        <v>14</v>
      </c>
      <c r="I18" s="3">
        <f>'[58]15th Circuit 04.18'!$H$20</f>
        <v>12</v>
      </c>
      <c r="J18" s="3">
        <f>'[58]15th Circuit 05.18'!$H$20</f>
        <v>13</v>
      </c>
      <c r="K18" s="3">
        <f>'[59]15th Circuit 06.18'!$H$20</f>
        <v>14</v>
      </c>
      <c r="L18" s="3">
        <f>'[58]15th Circuit 07.18'!$H$21</f>
        <v>4</v>
      </c>
      <c r="M18" s="3">
        <f>'[58]15th Circuit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52</v>
      </c>
      <c r="N2" s="17" t="str">
        <f>'Statewide Charts FY 18-19'!N2</f>
        <v>August 2018</v>
      </c>
    </row>
    <row r="24" spans="2:14" x14ac:dyDescent="0.25">
      <c r="B24" s="2" t="str">
        <f>B2</f>
        <v>Circuit 15</v>
      </c>
      <c r="N24" s="17" t="str">
        <f>'Statewide Charts FY 18-19'!N2</f>
        <v>August 2018</v>
      </c>
    </row>
    <row r="46" spans="2:14" x14ac:dyDescent="0.25">
      <c r="B46" s="2" t="str">
        <f>B2</f>
        <v>Circuit 15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18">
        <v>137</v>
      </c>
      <c r="C2" s="18">
        <v>136</v>
      </c>
      <c r="D2" s="18">
        <v>123</v>
      </c>
      <c r="E2" s="18">
        <v>126</v>
      </c>
      <c r="F2" s="18">
        <v>116</v>
      </c>
      <c r="G2" s="18">
        <f>[6]Sheet1!$S$90</f>
        <v>129</v>
      </c>
      <c r="H2" s="18">
        <f>[7]Sheet1!$S$90</f>
        <v>120</v>
      </c>
      <c r="I2" s="18">
        <f>[8]Sheet1!$S$90</f>
        <v>115</v>
      </c>
      <c r="J2" s="18">
        <f>[9]Sheet1!$S$90</f>
        <v>115</v>
      </c>
      <c r="K2" s="18">
        <f>[10]Sheet1!$S$90</f>
        <v>115</v>
      </c>
      <c r="L2" s="18">
        <f>[11]Sheet1!$S$90</f>
        <v>115</v>
      </c>
      <c r="M2" s="18">
        <f>[12]Sheet1!$S$90</f>
        <v>110</v>
      </c>
    </row>
    <row r="3" spans="1:13" x14ac:dyDescent="0.25">
      <c r="A3" s="2" t="s">
        <v>0</v>
      </c>
      <c r="B3" s="3">
        <v>144</v>
      </c>
      <c r="C3" s="3">
        <v>142</v>
      </c>
      <c r="D3" s="3">
        <v>133</v>
      </c>
      <c r="E3" s="3">
        <v>134</v>
      </c>
      <c r="F3" s="3">
        <v>126</v>
      </c>
      <c r="G3" s="3">
        <f>'[60]16th Circuit 02.18'!$B$7</f>
        <v>130</v>
      </c>
      <c r="H3" s="3">
        <f>'[61]16th Circuit 03.18'!$B$7</f>
        <v>132</v>
      </c>
      <c r="I3" s="3">
        <f>'[60]16th Circuit 04.18'!$B$7</f>
        <v>122</v>
      </c>
      <c r="J3" s="3">
        <f>'[60]16th Circuit 05.18'!$B$7</f>
        <v>118</v>
      </c>
      <c r="K3" s="3">
        <f>'[61]16th Circuit 06.18'!$B$7</f>
        <v>117</v>
      </c>
      <c r="L3" s="3">
        <f>'[60]16th Circuit 07.18'!$B$7</f>
        <v>118</v>
      </c>
      <c r="M3" s="3">
        <f>'[60]16th Circuit 08.18'!$B$7</f>
        <v>109</v>
      </c>
    </row>
    <row r="4" spans="1:13" x14ac:dyDescent="0.25">
      <c r="A4" s="2" t="s">
        <v>1</v>
      </c>
      <c r="B4" s="3">
        <v>80</v>
      </c>
      <c r="C4" s="3">
        <v>81</v>
      </c>
      <c r="D4" s="3">
        <v>86</v>
      </c>
      <c r="E4" s="3">
        <v>82</v>
      </c>
      <c r="F4" s="3">
        <v>76</v>
      </c>
      <c r="G4" s="3">
        <f>'[60]16th Circuit 02.18'!$B$16</f>
        <v>76</v>
      </c>
      <c r="H4" s="3">
        <f>'[61]16th Circuit 03.18'!$B$16</f>
        <v>74</v>
      </c>
      <c r="I4" s="3">
        <f>'[60]16th Circuit 04.18'!$B$16</f>
        <v>69</v>
      </c>
      <c r="J4" s="3">
        <f>'[60]16th Circuit 05.18'!$B$16</f>
        <v>67</v>
      </c>
      <c r="K4" s="3">
        <f>'[61]16th Circuit 06.18'!$B$16</f>
        <v>64</v>
      </c>
      <c r="L4" s="3">
        <f>'[60]16th Circuit 07.18'!$B$16</f>
        <v>67</v>
      </c>
      <c r="M4" s="3">
        <f>'[60]16th Circuit 08.18'!$B$16</f>
        <v>68</v>
      </c>
    </row>
    <row r="5" spans="1:13" x14ac:dyDescent="0.25">
      <c r="A5" s="2" t="s">
        <v>6</v>
      </c>
      <c r="B5" s="3">
        <v>64</v>
      </c>
      <c r="C5" s="3">
        <v>61</v>
      </c>
      <c r="D5" s="3">
        <v>47</v>
      </c>
      <c r="E5" s="3">
        <v>52</v>
      </c>
      <c r="F5" s="3">
        <v>50</v>
      </c>
      <c r="G5" s="3">
        <f>'[60]16th Circuit 02.18'!$B$9</f>
        <v>54</v>
      </c>
      <c r="H5" s="3">
        <f>'[61]16th Circuit 03.18'!$B$9</f>
        <v>58</v>
      </c>
      <c r="I5" s="3">
        <f>'[60]16th Circuit 04.18'!$B$9</f>
        <v>53</v>
      </c>
      <c r="J5" s="3">
        <f>'[60]16th Circuit 05.18'!$B$9</f>
        <v>51</v>
      </c>
      <c r="K5" s="3">
        <f>'[61]16th Circuit 06.18'!$B$9</f>
        <v>51</v>
      </c>
      <c r="L5" s="3">
        <f>'[60]16th Circuit 07.18'!$B$9</f>
        <v>51</v>
      </c>
      <c r="M5" s="3">
        <f>'[60]16th Circuit 08.18'!$B$9</f>
        <v>41</v>
      </c>
    </row>
    <row r="6" spans="1:13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f t="shared" ref="G6:M6" si="0">G3-(G4+G5)</f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2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107</v>
      </c>
      <c r="C9" s="3">
        <v>109</v>
      </c>
      <c r="D9" s="3">
        <v>111</v>
      </c>
      <c r="E9" s="3">
        <v>112</v>
      </c>
      <c r="F9" s="3">
        <v>112</v>
      </c>
      <c r="G9" s="3">
        <f>'[60]16th Circuit 02.18'!$G$21</f>
        <v>111</v>
      </c>
      <c r="H9" s="3">
        <f>'[61]16th Circuit 03.18'!$G$21</f>
        <v>111</v>
      </c>
      <c r="I9" s="3">
        <f>'[60]16th Circuit 04.18'!$G$21</f>
        <v>111</v>
      </c>
      <c r="J9" s="3">
        <f>'[60]16th Circuit 05.18'!$G$21</f>
        <v>110</v>
      </c>
      <c r="K9" s="3">
        <f>'[61]16th Circuit 06.18'!$G$21</f>
        <v>109</v>
      </c>
      <c r="L9" s="3">
        <f>'[60]16th Circuit 07.18'!$G$22</f>
        <v>107</v>
      </c>
      <c r="M9" s="3">
        <f>'[60]16th Circuit 08.18'!$G$22+'[16]GAL Alumni by County'!$G$27</f>
        <v>141</v>
      </c>
    </row>
    <row r="10" spans="1:13" x14ac:dyDescent="0.25">
      <c r="A10" s="2" t="s">
        <v>58</v>
      </c>
      <c r="B10" s="3">
        <v>84</v>
      </c>
      <c r="C10" s="3">
        <v>82</v>
      </c>
      <c r="D10" s="3">
        <v>84</v>
      </c>
      <c r="E10" s="3">
        <v>85</v>
      </c>
      <c r="F10" s="3">
        <v>85</v>
      </c>
      <c r="G10" s="3">
        <f>'[60]16th Circuit 02.18'!$G$16</f>
        <v>84</v>
      </c>
      <c r="H10" s="3">
        <f>'[61]16th Circuit 03.18'!$G$16</f>
        <v>84</v>
      </c>
      <c r="I10" s="3">
        <f>'[60]16th Circuit 04.18'!$G$16</f>
        <v>84</v>
      </c>
      <c r="J10" s="3">
        <f>'[60]16th Circuit 05.18'!$G$16</f>
        <v>83</v>
      </c>
      <c r="K10" s="3">
        <f>'[61]16th Circuit 06.18'!$G$16</f>
        <v>83</v>
      </c>
      <c r="L10" s="3">
        <f>'[60]16th Circuit 07.18'!$G$16</f>
        <v>81</v>
      </c>
      <c r="M10" s="3">
        <f>'[60]16th Circuit 08.18'!$G$16</f>
        <v>56</v>
      </c>
    </row>
    <row r="11" spans="1:13" x14ac:dyDescent="0.25">
      <c r="A11" s="2" t="s">
        <v>59</v>
      </c>
      <c r="B11" s="3">
        <v>50</v>
      </c>
      <c r="C11" s="3">
        <v>51</v>
      </c>
      <c r="D11" s="3">
        <v>52</v>
      </c>
      <c r="E11" s="3">
        <v>53</v>
      </c>
      <c r="F11" s="3">
        <v>55</v>
      </c>
      <c r="G11" s="3">
        <f>'[60]16th Circuit 02.18'!$H$16</f>
        <v>48</v>
      </c>
      <c r="H11" s="3">
        <f>'[61]16th Circuit 03.18'!$H$16</f>
        <v>48</v>
      </c>
      <c r="I11" s="3">
        <f>'[60]16th Circuit 04.18'!$H$16</f>
        <v>46</v>
      </c>
      <c r="J11" s="3">
        <f>'[60]16th Circuit 05.18'!$H$16</f>
        <v>43</v>
      </c>
      <c r="K11" s="3">
        <f>'[61]16th Circuit 06.18'!$H$16</f>
        <v>42</v>
      </c>
      <c r="L11" s="3">
        <f>'[60]16th Circuit 07.18'!$H$16</f>
        <v>41</v>
      </c>
      <c r="M11" s="3">
        <f>'[60]16th Circuit 08.18'!$H$16</f>
        <v>41</v>
      </c>
    </row>
    <row r="12" spans="1:13" x14ac:dyDescent="0.25">
      <c r="A12" s="2" t="s">
        <v>60</v>
      </c>
      <c r="B12" s="3">
        <v>34</v>
      </c>
      <c r="C12" s="3">
        <v>31</v>
      </c>
      <c r="D12" s="3">
        <v>32</v>
      </c>
      <c r="E12" s="3">
        <v>32</v>
      </c>
      <c r="F12" s="3">
        <v>30</v>
      </c>
      <c r="G12" s="3">
        <f>'[60]16th Circuit 02.18'!$G$17</f>
        <v>36</v>
      </c>
      <c r="H12" s="3">
        <f>'[61]16th Circuit 03.18'!$G$17</f>
        <v>36</v>
      </c>
      <c r="I12" s="3">
        <f>'[60]16th Circuit 04.18'!$G$17</f>
        <v>38</v>
      </c>
      <c r="J12" s="3">
        <f>'[60]16th Circuit 05.18'!$G$17</f>
        <v>40</v>
      </c>
      <c r="K12" s="3">
        <f>'[61]16th Circuit 06.18'!$G$17</f>
        <v>41</v>
      </c>
      <c r="L12" s="3">
        <f>'[60]16th Circuit 07.18'!$G$17</f>
        <v>40</v>
      </c>
      <c r="M12" s="3">
        <f>'[60]16th Circuit 08.18'!$G$17</f>
        <v>15</v>
      </c>
    </row>
    <row r="13" spans="1:13" x14ac:dyDescent="0.25">
      <c r="A13" s="2" t="s">
        <v>61</v>
      </c>
      <c r="B13">
        <v>23</v>
      </c>
      <c r="C13">
        <v>21</v>
      </c>
      <c r="D13">
        <v>23</v>
      </c>
      <c r="E13">
        <v>25</v>
      </c>
      <c r="F13">
        <v>25</v>
      </c>
      <c r="G13">
        <f>'[23]6+ Months Inactive by County'!$G$27</f>
        <v>24</v>
      </c>
      <c r="H13">
        <f>'[24]6+ Months Inactive by County'!$G$27</f>
        <v>23</v>
      </c>
      <c r="I13">
        <f>'[25]6+ Months Inactive by County'!$G$27</f>
        <v>24</v>
      </c>
      <c r="J13">
        <f>'[26]6+ Months Inactive by County'!$G$27</f>
        <v>26</v>
      </c>
      <c r="K13">
        <f>'[27]6+ Months Inactive by County'!$G$27</f>
        <v>25</v>
      </c>
      <c r="L13">
        <f>'[28]6+ Months Inactive by County'!$G$27</f>
        <v>29</v>
      </c>
      <c r="M13">
        <f>'[29]6+ Months Inactive by County'!$G$27</f>
        <v>8</v>
      </c>
    </row>
    <row r="14" spans="1:13" x14ac:dyDescent="0.25">
      <c r="A14" s="2" t="s">
        <v>3</v>
      </c>
      <c r="B14" s="3">
        <v>23</v>
      </c>
      <c r="C14" s="3">
        <v>27</v>
      </c>
      <c r="D14" s="3">
        <v>27</v>
      </c>
      <c r="E14" s="3">
        <v>27</v>
      </c>
      <c r="F14" s="3">
        <v>27</v>
      </c>
      <c r="G14" s="3">
        <f>'[60]16th Circuit 02.18'!$H$18</f>
        <v>27</v>
      </c>
      <c r="H14" s="3">
        <f>'[61]16th Circuit 03.18'!$H$18</f>
        <v>27</v>
      </c>
      <c r="I14" s="3">
        <f>'[60]16th Circuit 04.18'!$H$18</f>
        <v>27</v>
      </c>
      <c r="J14" s="3">
        <f>'[60]16th Circuit 05.18'!$H$18</f>
        <v>27</v>
      </c>
      <c r="K14" s="3">
        <f>'[61]16th Circuit 06.18'!$H$18</f>
        <v>26</v>
      </c>
      <c r="L14" s="3">
        <f>'[60]16th Circuit 07.18'!$H$18</f>
        <v>25</v>
      </c>
      <c r="M14" s="3">
        <f>'[60]16th Circuit 08.18'!$H$18</f>
        <v>20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1</v>
      </c>
      <c r="D17" s="3">
        <v>2</v>
      </c>
      <c r="E17" s="3">
        <v>3</v>
      </c>
      <c r="F17" s="3">
        <v>0</v>
      </c>
      <c r="G17" s="3">
        <f>'[60]16th Circuit 02.18'!$H$19</f>
        <v>0</v>
      </c>
      <c r="H17" s="3">
        <f>'[61]16th Circuit 03.18'!$H$19</f>
        <v>0</v>
      </c>
      <c r="I17" s="3">
        <f>'[60]16th Circuit 04.18'!$H$19</f>
        <v>0</v>
      </c>
      <c r="J17" s="3">
        <f>'[60]16th Circuit 05.18'!$H$19</f>
        <v>0</v>
      </c>
      <c r="K17" s="3">
        <f>'[61]16th Circuit 06.18'!$H$19</f>
        <v>0</v>
      </c>
      <c r="L17" s="3">
        <f>'[60]16th Circuit 07.18'!$H$20</f>
        <v>0</v>
      </c>
      <c r="M17" s="3">
        <f>'[60]16th Circuit 08.18'!$H$20</f>
        <v>2</v>
      </c>
    </row>
    <row r="18" spans="1:13" x14ac:dyDescent="0.25">
      <c r="A18" s="2" t="s">
        <v>5</v>
      </c>
      <c r="B18" s="3">
        <v>0</v>
      </c>
      <c r="C18" s="3">
        <v>1</v>
      </c>
      <c r="D18" s="3">
        <v>2</v>
      </c>
      <c r="E18" s="3">
        <v>0</v>
      </c>
      <c r="F18" s="3">
        <v>0</v>
      </c>
      <c r="G18" s="3">
        <f>'[60]16th Circuit 02.18'!$H$20</f>
        <v>0</v>
      </c>
      <c r="H18" s="3">
        <f>'[61]16th Circuit 03.18'!$H$20</f>
        <v>0</v>
      </c>
      <c r="I18" s="3">
        <f>'[60]16th Circuit 04.18'!$H$20</f>
        <v>0</v>
      </c>
      <c r="J18" s="3">
        <f>'[60]16th Circuit 05.18'!$H$20</f>
        <v>0</v>
      </c>
      <c r="K18" s="3">
        <f>'[61]16th Circuit 06.18'!$H$20</f>
        <v>2</v>
      </c>
      <c r="L18" s="3">
        <f>'[60]16th Circuit 07.18'!$H$21</f>
        <v>0</v>
      </c>
      <c r="M18" s="3">
        <f>'[60]16th Circuit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49</v>
      </c>
      <c r="N2" s="17" t="str">
        <f>'Statewide Charts FY 18-19'!N2</f>
        <v>August 2018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18-19'!N2</f>
        <v>August 2018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3117</v>
      </c>
      <c r="C2" s="3">
        <v>3073</v>
      </c>
      <c r="D2" s="3">
        <v>2985</v>
      </c>
      <c r="E2" s="3">
        <v>3011</v>
      </c>
      <c r="F2" s="3">
        <v>2925</v>
      </c>
      <c r="G2" s="3">
        <f>[6]Sheet1!$S$93</f>
        <v>2920</v>
      </c>
      <c r="H2" s="3">
        <f>[7]Sheet1!$S$93</f>
        <v>2929</v>
      </c>
      <c r="I2" s="3">
        <f>[8]Sheet1!$S$93</f>
        <v>2886</v>
      </c>
      <c r="J2" s="3">
        <f>[9]Sheet1!$S$93</f>
        <v>2907</v>
      </c>
      <c r="K2" s="3">
        <f>[10]Sheet1!$S$93</f>
        <v>2853</v>
      </c>
      <c r="L2" s="3">
        <f>[11]Sheet1!$S$93</f>
        <v>2783</v>
      </c>
      <c r="M2" s="3">
        <f>[12]Sheet1!$S$93</f>
        <v>2742</v>
      </c>
    </row>
    <row r="3" spans="1:13" x14ac:dyDescent="0.25">
      <c r="A3" s="2" t="s">
        <v>0</v>
      </c>
      <c r="B3" s="3">
        <v>2598</v>
      </c>
      <c r="C3" s="3">
        <v>2583</v>
      </c>
      <c r="D3" s="3">
        <v>2553</v>
      </c>
      <c r="E3" s="3">
        <v>2567</v>
      </c>
      <c r="F3" s="3">
        <v>2536</v>
      </c>
      <c r="G3" s="3">
        <f>'[62]17th Circuit 02.18'!$B$7</f>
        <v>2520</v>
      </c>
      <c r="H3" s="3">
        <f>'[63]17th Circuit 03.18'!$B$7</f>
        <v>2508</v>
      </c>
      <c r="I3" s="3">
        <f>'[62]17th Circuit 04.18'!$B$7</f>
        <v>2492</v>
      </c>
      <c r="J3" s="3">
        <f>'[62]05.18'!$B$7</f>
        <v>2593</v>
      </c>
      <c r="K3" s="3">
        <f>'[63]17th Circuit 06.18'!$B$7</f>
        <v>2568</v>
      </c>
      <c r="L3" s="3">
        <f>'[62]17th Circuit 07.18'!$B$7</f>
        <v>2427</v>
      </c>
      <c r="M3" s="3">
        <f>'[62]17th Circuit 08.18'!$B$7</f>
        <v>2431</v>
      </c>
    </row>
    <row r="4" spans="1:13" x14ac:dyDescent="0.25">
      <c r="A4" s="2" t="s">
        <v>1</v>
      </c>
      <c r="B4" s="3">
        <v>1271</v>
      </c>
      <c r="C4" s="3">
        <v>1297</v>
      </c>
      <c r="D4" s="3">
        <v>1285</v>
      </c>
      <c r="E4" s="3">
        <v>1259</v>
      </c>
      <c r="F4" s="3">
        <v>1268</v>
      </c>
      <c r="G4" s="3">
        <f>'[62]17th Circuit 02.18'!$B$16</f>
        <v>1304</v>
      </c>
      <c r="H4" s="3">
        <f>'[63]17th Circuit 03.18'!$B$16</f>
        <v>1297</v>
      </c>
      <c r="I4" s="3">
        <f>'[62]17th Circuit 04.18'!$B$16</f>
        <v>1296</v>
      </c>
      <c r="J4" s="3">
        <f>'[62]05.18'!$B$16</f>
        <v>1347</v>
      </c>
      <c r="K4" s="3">
        <f>'[63]17th Circuit 06.18'!$B$16</f>
        <v>1308</v>
      </c>
      <c r="L4" s="3">
        <f>'[62]17th Circuit 07.18'!$B$16</f>
        <v>1231</v>
      </c>
      <c r="M4" s="3">
        <f>'[62]17th Circuit 08.18'!$B$16</f>
        <v>1320</v>
      </c>
    </row>
    <row r="5" spans="1:13" x14ac:dyDescent="0.25">
      <c r="A5" s="2" t="s">
        <v>6</v>
      </c>
      <c r="B5" s="3">
        <v>1310</v>
      </c>
      <c r="C5" s="3">
        <v>1275</v>
      </c>
      <c r="D5" s="3">
        <v>1252</v>
      </c>
      <c r="E5" s="3">
        <v>1292</v>
      </c>
      <c r="F5" s="3">
        <v>1242</v>
      </c>
      <c r="G5" s="3">
        <f>'[62]17th Circuit 02.18'!$B$9</f>
        <v>1209</v>
      </c>
      <c r="H5" s="3">
        <f>'[63]17th Circuit 03.18'!$B$9</f>
        <v>1201</v>
      </c>
      <c r="I5" s="3">
        <f>'[62]17th Circuit 04.18'!$B$9</f>
        <v>1183</v>
      </c>
      <c r="J5" s="3">
        <f>'[62]05.18'!$B$9</f>
        <v>1232</v>
      </c>
      <c r="K5" s="3">
        <f>'[63]17th Circuit 06.18'!$B$9</f>
        <v>1251</v>
      </c>
      <c r="L5" s="3">
        <f>'[62]17th Circuit 07.18'!$B$9</f>
        <v>1185</v>
      </c>
      <c r="M5" s="3">
        <f>'[62]17th Circuit 08.18'!$B$9</f>
        <v>1096</v>
      </c>
    </row>
    <row r="6" spans="1:13" x14ac:dyDescent="0.25">
      <c r="A6" s="2" t="s">
        <v>7</v>
      </c>
      <c r="B6" s="3">
        <v>17</v>
      </c>
      <c r="C6" s="3">
        <v>11</v>
      </c>
      <c r="D6" s="3">
        <v>16</v>
      </c>
      <c r="E6" s="3">
        <v>16</v>
      </c>
      <c r="F6" s="3">
        <v>26</v>
      </c>
      <c r="G6" s="3">
        <f t="shared" ref="G6:M6" si="0">G3-(G4+G5)</f>
        <v>7</v>
      </c>
      <c r="H6" s="3">
        <f t="shared" si="0"/>
        <v>10</v>
      </c>
      <c r="I6" s="3">
        <f t="shared" si="0"/>
        <v>13</v>
      </c>
      <c r="J6" s="3">
        <f t="shared" si="0"/>
        <v>14</v>
      </c>
      <c r="K6" s="3">
        <f t="shared" si="0"/>
        <v>9</v>
      </c>
      <c r="L6" s="3">
        <f t="shared" si="0"/>
        <v>11</v>
      </c>
      <c r="M6" s="3">
        <f t="shared" si="0"/>
        <v>15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835</v>
      </c>
      <c r="C9" s="3">
        <v>853</v>
      </c>
      <c r="D9" s="3">
        <v>850</v>
      </c>
      <c r="E9" s="3">
        <v>844</v>
      </c>
      <c r="F9" s="3">
        <v>850</v>
      </c>
      <c r="G9" s="3">
        <f>'[62]17th Circuit 02.18'!$G$21</f>
        <v>846</v>
      </c>
      <c r="H9" s="3">
        <f>'[63]17th Circuit 03.18'!$G$21</f>
        <v>852</v>
      </c>
      <c r="I9" s="3">
        <f>'[62]17th Circuit 04.18'!$G$21</f>
        <v>847</v>
      </c>
      <c r="J9" s="3">
        <f>'[62]05.18'!$G$21</f>
        <v>848</v>
      </c>
      <c r="K9" s="3">
        <f>'[63]17th Circuit 06.18'!$G$21</f>
        <v>855</v>
      </c>
      <c r="L9" s="3">
        <f>'[62]17th Circuit 07.18'!$G$22</f>
        <v>859</v>
      </c>
      <c r="M9" s="3">
        <f>'[62]17th Circuit 08.18'!$G$22+'[16]GAL Alumni by County'!$G$29</f>
        <v>1255</v>
      </c>
    </row>
    <row r="10" spans="1:13" x14ac:dyDescent="0.25">
      <c r="A10" s="2" t="s">
        <v>58</v>
      </c>
      <c r="B10" s="3">
        <v>778</v>
      </c>
      <c r="C10" s="3">
        <v>795</v>
      </c>
      <c r="D10" s="3">
        <v>793</v>
      </c>
      <c r="E10" s="3">
        <v>786</v>
      </c>
      <c r="F10" s="3">
        <v>792</v>
      </c>
      <c r="G10" s="3">
        <f>'[62]17th Circuit 02.18'!$G$16</f>
        <v>788</v>
      </c>
      <c r="H10" s="3">
        <f>'[63]17th Circuit 03.18'!$G$16</f>
        <v>794</v>
      </c>
      <c r="I10" s="3">
        <f>'[62]17th Circuit 04.18'!$G$16</f>
        <v>789</v>
      </c>
      <c r="J10" s="3">
        <f>'[62]05.18'!$G$16</f>
        <v>790</v>
      </c>
      <c r="K10" s="3">
        <f>'[63]17th Circuit 06.18'!$G$16</f>
        <v>797</v>
      </c>
      <c r="L10" s="3">
        <f>'[62]17th Circuit 07.18'!$G$16</f>
        <v>650</v>
      </c>
      <c r="M10" s="3">
        <f>'[62]17th Circuit 08.18'!$G$16</f>
        <v>657</v>
      </c>
    </row>
    <row r="11" spans="1:13" x14ac:dyDescent="0.25">
      <c r="A11" s="2" t="s">
        <v>59</v>
      </c>
      <c r="B11" s="3">
        <v>513</v>
      </c>
      <c r="C11" s="3">
        <v>520</v>
      </c>
      <c r="D11" s="3">
        <v>522</v>
      </c>
      <c r="E11" s="3">
        <v>520</v>
      </c>
      <c r="F11" s="3">
        <v>522</v>
      </c>
      <c r="G11" s="3">
        <f>'[62]17th Circuit 02.18'!$H$16</f>
        <v>522</v>
      </c>
      <c r="H11" s="3">
        <f>'[63]17th Circuit 03.18'!$H$16</f>
        <v>532</v>
      </c>
      <c r="I11" s="3">
        <f>'[62]17th Circuit 04.18'!$H$16</f>
        <v>531</v>
      </c>
      <c r="J11" s="3">
        <f>'[62]05.18'!$H$16</f>
        <v>540</v>
      </c>
      <c r="K11" s="3">
        <f>'[63]17th Circuit 06.18'!$H$16</f>
        <v>534</v>
      </c>
      <c r="L11" s="3">
        <f>'[62]17th Circuit 07.18'!$H$16</f>
        <v>523</v>
      </c>
      <c r="M11" s="3">
        <f>'[62]17th Circuit 08.18'!$H$16</f>
        <v>540</v>
      </c>
    </row>
    <row r="12" spans="1:13" x14ac:dyDescent="0.25">
      <c r="A12" s="2" t="s">
        <v>60</v>
      </c>
      <c r="B12" s="3">
        <v>265</v>
      </c>
      <c r="C12" s="3">
        <v>275</v>
      </c>
      <c r="D12" s="3">
        <v>271</v>
      </c>
      <c r="E12" s="3">
        <v>266</v>
      </c>
      <c r="F12" s="3">
        <v>270</v>
      </c>
      <c r="G12" s="3">
        <f>'[62]17th Circuit 02.18'!$G$17</f>
        <v>266</v>
      </c>
      <c r="H12" s="3">
        <f>'[63]17th Circuit 03.18'!$G$17</f>
        <v>262</v>
      </c>
      <c r="I12" s="3">
        <f>'[62]17th Circuit 04.18'!$G$17</f>
        <v>258</v>
      </c>
      <c r="J12" s="3">
        <f>'[62]05.18'!$G$17</f>
        <v>250</v>
      </c>
      <c r="K12" s="3">
        <f>'[63]17th Circuit 06.18'!$G$17</f>
        <v>263</v>
      </c>
      <c r="L12" s="3">
        <f>'[62]17th Circuit 07.18'!$G$17</f>
        <v>127</v>
      </c>
      <c r="M12" s="3">
        <f>'[62]17th Circuit 08.18'!$G$17</f>
        <v>117</v>
      </c>
    </row>
    <row r="13" spans="1:13" x14ac:dyDescent="0.25">
      <c r="A13" s="2" t="s">
        <v>61</v>
      </c>
      <c r="B13">
        <v>133</v>
      </c>
      <c r="C13">
        <v>143</v>
      </c>
      <c r="D13">
        <v>162</v>
      </c>
      <c r="E13">
        <v>165</v>
      </c>
      <c r="F13">
        <v>161</v>
      </c>
      <c r="G13">
        <f>'[23]6+ Months Inactive by County'!$G$29</f>
        <v>162</v>
      </c>
      <c r="H13">
        <f>'[24]6+ Months Inactive by County'!$G$29</f>
        <v>150</v>
      </c>
      <c r="I13">
        <f>'[25]6+ Months Inactive by County'!$G$29</f>
        <v>150</v>
      </c>
      <c r="J13">
        <f>'[26]6+ Months Inactive by County'!$G$29</f>
        <v>158</v>
      </c>
      <c r="K13">
        <f>'[27]6+ Months Inactive by County'!$G$29</f>
        <v>160</v>
      </c>
      <c r="L13">
        <f>'[28]6+ Months Inactive by County'!$G$29</f>
        <v>46</v>
      </c>
      <c r="M13">
        <f>'[29]6+ Months Inactive by County'!$G$29</f>
        <v>52</v>
      </c>
    </row>
    <row r="14" spans="1:13" x14ac:dyDescent="0.25">
      <c r="A14" s="2" t="s">
        <v>3</v>
      </c>
      <c r="B14" s="3">
        <v>57</v>
      </c>
      <c r="C14" s="3">
        <v>58</v>
      </c>
      <c r="D14" s="3">
        <v>57</v>
      </c>
      <c r="E14" s="3">
        <v>58</v>
      </c>
      <c r="F14" s="3">
        <v>58</v>
      </c>
      <c r="G14" s="3">
        <f>'[62]17th Circuit 02.18'!$H$18</f>
        <v>58</v>
      </c>
      <c r="H14" s="3">
        <f>'[63]17th Circuit 03.18'!$H$18</f>
        <v>58</v>
      </c>
      <c r="I14" s="3">
        <f>'[62]17th Circuit 04.18'!$H$18</f>
        <v>58</v>
      </c>
      <c r="J14" s="3">
        <f>'[62]05.18'!$H$18</f>
        <v>58</v>
      </c>
      <c r="K14" s="3">
        <f>'[63]17th Circuit 06.18'!$H$18</f>
        <v>58</v>
      </c>
      <c r="L14" s="3">
        <f>'[62]17th Circuit 07.18'!$H$18</f>
        <v>23</v>
      </c>
      <c r="M14" s="3">
        <f>'[62]17th Circuit 08.18'!$H$18</f>
        <v>23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3</v>
      </c>
      <c r="C17" s="3">
        <v>20</v>
      </c>
      <c r="D17" s="3">
        <v>20</v>
      </c>
      <c r="E17" s="3">
        <v>14</v>
      </c>
      <c r="F17" s="3">
        <v>19</v>
      </c>
      <c r="G17" s="3">
        <f>'[62]17th Circuit 02.18'!$H$19</f>
        <v>13</v>
      </c>
      <c r="H17" s="3">
        <f>'[63]17th Circuit 03.18'!$H$19</f>
        <v>17</v>
      </c>
      <c r="I17" s="3">
        <f>'[62]17th Circuit 04.18'!$H$19</f>
        <v>22</v>
      </c>
      <c r="J17" s="3">
        <f>'[62]05.18'!$H$19</f>
        <v>16</v>
      </c>
      <c r="K17" s="3">
        <f>'[63]17th Circuit 06.18'!$H$19</f>
        <v>15</v>
      </c>
      <c r="L17" s="3">
        <f>'[62]17th Circuit 07.18'!$H$20</f>
        <v>14</v>
      </c>
      <c r="M17" s="3">
        <f>'[62]17th Circuit 08.18'!$H$20</f>
        <v>17</v>
      </c>
    </row>
    <row r="18" spans="1:13" x14ac:dyDescent="0.25">
      <c r="A18" s="2" t="s">
        <v>5</v>
      </c>
      <c r="B18" s="3">
        <v>2</v>
      </c>
      <c r="C18" s="3">
        <v>21</v>
      </c>
      <c r="D18" s="3">
        <v>15</v>
      </c>
      <c r="E18" s="3">
        <v>8</v>
      </c>
      <c r="F18" s="3">
        <v>17</v>
      </c>
      <c r="G18" s="3">
        <f>'[62]17th Circuit 02.18'!$H$20</f>
        <v>10</v>
      </c>
      <c r="H18" s="3">
        <f>'[63]17th Circuit 03.18'!$H$20</f>
        <v>27</v>
      </c>
      <c r="I18" s="3">
        <f>'[62]17th Circuit 04.18'!$H$20</f>
        <v>15</v>
      </c>
      <c r="J18" s="3">
        <f>'[62]05.18'!$H$20</f>
        <v>8</v>
      </c>
      <c r="K18" s="3">
        <f>'[63]17th Circuit 06.18'!$H$20</f>
        <v>10</v>
      </c>
      <c r="L18" s="3">
        <f>'[62]17th Circuit 07.18'!$H$21</f>
        <v>5</v>
      </c>
      <c r="M18" s="3">
        <f>'[62]17th Circuit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2:15" x14ac:dyDescent="0.25">
      <c r="B2" s="2" t="s">
        <v>53</v>
      </c>
      <c r="N2" s="17" t="str">
        <f>'Statewide Charts FY 18-19'!N2</f>
        <v>August 2018</v>
      </c>
    </row>
    <row r="24" spans="2:14" x14ac:dyDescent="0.25">
      <c r="B24" s="2" t="str">
        <f>B2</f>
        <v>Circuit 17</v>
      </c>
      <c r="N24" s="17" t="str">
        <f>'Statewide Charts FY 18-19'!N2</f>
        <v>August 2018</v>
      </c>
    </row>
    <row r="46" spans="2:14" x14ac:dyDescent="0.25">
      <c r="B46" s="2" t="str">
        <f>B2</f>
        <v>Circuit 17</v>
      </c>
      <c r="N46" s="17" t="str">
        <f>'Statewide Charts FY 18-19'!N2</f>
        <v>August 2018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1558</v>
      </c>
      <c r="C2" s="3">
        <v>1519</v>
      </c>
      <c r="D2" s="3">
        <v>1495</v>
      </c>
      <c r="E2" s="3">
        <v>1507</v>
      </c>
      <c r="F2" s="3">
        <v>1466</v>
      </c>
      <c r="G2" s="3">
        <f>[6]Sheet1!$S$97</f>
        <v>1507</v>
      </c>
      <c r="H2" s="3">
        <f>[7]Sheet1!$S$97</f>
        <v>1456</v>
      </c>
      <c r="I2" s="3">
        <f>[8]Sheet1!$S$97</f>
        <v>1434</v>
      </c>
      <c r="J2" s="3">
        <f>[9]Sheet1!$S$97</f>
        <v>1460</v>
      </c>
      <c r="K2" s="3">
        <f>[10]Sheet1!$S$97</f>
        <v>1365</v>
      </c>
      <c r="L2" s="3">
        <f>[11]Sheet1!$S$97</f>
        <v>1379</v>
      </c>
      <c r="M2" s="3">
        <f>[12]Sheet1!$S$97</f>
        <v>1340</v>
      </c>
    </row>
    <row r="3" spans="1:13" x14ac:dyDescent="0.25">
      <c r="A3" s="2" t="s">
        <v>0</v>
      </c>
      <c r="B3" s="3">
        <v>1409</v>
      </c>
      <c r="C3" s="3">
        <v>1350</v>
      </c>
      <c r="D3" s="3">
        <v>1301</v>
      </c>
      <c r="E3" s="3">
        <v>1260</v>
      </c>
      <c r="F3" s="3">
        <v>1235</v>
      </c>
      <c r="G3" s="3">
        <f>'[64]18th Circuit Summary 02.18'!$B$7</f>
        <v>1237</v>
      </c>
      <c r="H3" s="3">
        <f>'[65]18th Circuit Summary 03.18'!$B$7</f>
        <v>1217</v>
      </c>
      <c r="I3" s="3">
        <f>'[64]18th Circuit Summary 04.18'!$B$7</f>
        <v>1200</v>
      </c>
      <c r="J3" s="3">
        <f>'[64]18th Circuit Summary 05.18'!$B$7</f>
        <v>1213</v>
      </c>
      <c r="K3" s="3">
        <f>'[65]18th Circuit Summary 06.18'!$B$7</f>
        <v>1174</v>
      </c>
      <c r="L3" s="3">
        <f>'[64]18th Circuit Summary 07.18'!$B$7</f>
        <v>1151</v>
      </c>
      <c r="M3" s="3">
        <f>'[64]18th Circuit Summary 08.18'!$B$7</f>
        <v>1175</v>
      </c>
    </row>
    <row r="4" spans="1:13" x14ac:dyDescent="0.25">
      <c r="A4" s="2" t="s">
        <v>1</v>
      </c>
      <c r="B4" s="3">
        <v>936</v>
      </c>
      <c r="C4" s="3">
        <v>949</v>
      </c>
      <c r="D4" s="3">
        <v>966</v>
      </c>
      <c r="E4" s="3">
        <v>901</v>
      </c>
      <c r="F4" s="3">
        <v>902</v>
      </c>
      <c r="G4" s="3">
        <f>'[64]18th Circuit Summary 02.18'!$B$16</f>
        <v>927</v>
      </c>
      <c r="H4" s="3">
        <f>'[65]18th Circuit Summary 03.18'!$B$16</f>
        <v>933</v>
      </c>
      <c r="I4" s="3">
        <f>'[64]18th Circuit Summary 04.18'!$B$16</f>
        <v>924</v>
      </c>
      <c r="J4" s="3">
        <f>'[64]18th Circuit Summary 05.18'!$B$16</f>
        <v>926</v>
      </c>
      <c r="K4" s="3">
        <f>'[65]18th Circuit Summary 06.18'!$B$16</f>
        <v>895</v>
      </c>
      <c r="L4" s="3">
        <f>'[64]18th Circuit Summary 07.18'!$B$16</f>
        <v>871</v>
      </c>
      <c r="M4" s="3">
        <f>'[64]18th Circuit Summary 08.18'!$B$16</f>
        <v>911</v>
      </c>
    </row>
    <row r="5" spans="1:13" x14ac:dyDescent="0.25">
      <c r="A5" s="2" t="s">
        <v>6</v>
      </c>
      <c r="B5" s="3">
        <v>465</v>
      </c>
      <c r="C5" s="3">
        <v>392</v>
      </c>
      <c r="D5" s="3">
        <v>332</v>
      </c>
      <c r="E5" s="3">
        <v>349</v>
      </c>
      <c r="F5" s="3">
        <v>323</v>
      </c>
      <c r="G5" s="3">
        <f>'[64]18th Circuit Summary 02.18'!$B$9</f>
        <v>301</v>
      </c>
      <c r="H5" s="3">
        <f>'[65]18th Circuit Summary 03.18'!$B$9</f>
        <v>279</v>
      </c>
      <c r="I5" s="3">
        <f>'[64]18th Circuit Summary 04.18'!$B$9</f>
        <v>273</v>
      </c>
      <c r="J5" s="3">
        <f>'[64]18th Circuit Summary 05.18'!$B$9</f>
        <v>287</v>
      </c>
      <c r="K5" s="3">
        <f>'[65]18th Circuit Summary 06.18'!$B$9</f>
        <v>279</v>
      </c>
      <c r="L5" s="3">
        <f>'[64]18th Circuit Summary 07.18'!$B$9</f>
        <v>279</v>
      </c>
      <c r="M5" s="3">
        <f>'[64]18th Circuit Summary 08.18'!$B$9</f>
        <v>248</v>
      </c>
    </row>
    <row r="6" spans="1:13" x14ac:dyDescent="0.25">
      <c r="A6" s="2" t="s">
        <v>7</v>
      </c>
      <c r="B6" s="3">
        <v>8</v>
      </c>
      <c r="C6" s="3">
        <v>9</v>
      </c>
      <c r="D6" s="3">
        <v>3</v>
      </c>
      <c r="E6" s="3">
        <v>10</v>
      </c>
      <c r="F6" s="3">
        <v>10</v>
      </c>
      <c r="G6" s="3">
        <f t="shared" ref="G6:M6" si="0">G3-(G4+G5)</f>
        <v>9</v>
      </c>
      <c r="H6" s="3">
        <f t="shared" si="0"/>
        <v>5</v>
      </c>
      <c r="I6" s="3">
        <f t="shared" si="0"/>
        <v>3</v>
      </c>
      <c r="J6" s="3">
        <f t="shared" si="0"/>
        <v>0</v>
      </c>
      <c r="K6" s="3">
        <f t="shared" si="0"/>
        <v>0</v>
      </c>
      <c r="L6" s="3">
        <f t="shared" si="0"/>
        <v>1</v>
      </c>
      <c r="M6" s="3">
        <f t="shared" si="0"/>
        <v>16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540</v>
      </c>
      <c r="C9" s="3">
        <v>534</v>
      </c>
      <c r="D9" s="3">
        <v>540</v>
      </c>
      <c r="E9" s="3">
        <v>525</v>
      </c>
      <c r="F9" s="3">
        <v>529</v>
      </c>
      <c r="G9" s="3">
        <f>'[64]18th Circuit Summary 02.18'!$G$21</f>
        <v>540</v>
      </c>
      <c r="H9" s="3">
        <f>'[65]18th Circuit Summary 03.18'!$G$21</f>
        <v>533</v>
      </c>
      <c r="I9" s="3">
        <f>'[64]18th Circuit Summary 04.18'!$G$21</f>
        <v>538</v>
      </c>
      <c r="J9" s="3">
        <f>'[64]18th Circuit Summary 05.18'!$G$21</f>
        <v>536</v>
      </c>
      <c r="K9" s="3">
        <f>'[65]18th Circuit Summary 06.18'!$G$21</f>
        <v>541</v>
      </c>
      <c r="L9" s="3">
        <f>'[64]18th Circuit Summary 07.18'!$G$22</f>
        <v>553</v>
      </c>
      <c r="M9" s="3">
        <f>'[64]18th Circuit Summary 08.18'!$G$22+'[16]GAL Alumni by County'!$G$32</f>
        <v>800</v>
      </c>
    </row>
    <row r="10" spans="1:13" x14ac:dyDescent="0.25">
      <c r="A10" s="2" t="s">
        <v>58</v>
      </c>
      <c r="B10" s="3">
        <v>514</v>
      </c>
      <c r="C10" s="3">
        <v>509</v>
      </c>
      <c r="D10" s="3">
        <v>515</v>
      </c>
      <c r="E10" s="3">
        <v>500</v>
      </c>
      <c r="F10" s="3">
        <v>502</v>
      </c>
      <c r="G10" s="3">
        <f>'[64]18th Circuit Summary 02.18'!$G$16</f>
        <v>513</v>
      </c>
      <c r="H10" s="3">
        <f>'[65]18th Circuit Summary 03.18'!$G$16</f>
        <v>508</v>
      </c>
      <c r="I10" s="3">
        <f>'[64]18th Circuit Summary 04.18'!$G$16</f>
        <v>517</v>
      </c>
      <c r="J10" s="3">
        <f>'[64]18th Circuit Summary 05.18'!$G$16</f>
        <v>515</v>
      </c>
      <c r="K10" s="3">
        <f>'[65]18th Circuit Summary 06.18'!$G$16</f>
        <v>521</v>
      </c>
      <c r="L10" s="3">
        <f>'[64]18th Circuit Summary 07.18'!$G$16</f>
        <v>531</v>
      </c>
      <c r="M10" s="3">
        <f>'[64]18th Circuit Summary 08.18'!$G$16</f>
        <v>545</v>
      </c>
    </row>
    <row r="11" spans="1:13" x14ac:dyDescent="0.25">
      <c r="A11" s="2" t="s">
        <v>59</v>
      </c>
      <c r="B11" s="3">
        <v>381</v>
      </c>
      <c r="C11" s="3">
        <v>389</v>
      </c>
      <c r="D11" s="3">
        <v>392</v>
      </c>
      <c r="E11" s="3">
        <v>379</v>
      </c>
      <c r="F11" s="3">
        <v>375</v>
      </c>
      <c r="G11" s="3">
        <f>'[64]18th Circuit Summary 02.18'!$H$16</f>
        <v>388</v>
      </c>
      <c r="H11" s="3">
        <f>'[65]18th Circuit Summary 03.18'!$H$16</f>
        <v>381</v>
      </c>
      <c r="I11" s="3">
        <f>'[64]18th Circuit Summary 04.18'!$H$16</f>
        <v>376</v>
      </c>
      <c r="J11" s="3">
        <f>'[64]18th Circuit Summary 05.18'!$H$16</f>
        <v>373</v>
      </c>
      <c r="K11" s="3">
        <f>'[65]18th Circuit Summary 06.18'!$H$16</f>
        <v>373</v>
      </c>
      <c r="L11" s="3">
        <f>'[64]18th Circuit Summary 07.18'!$H$16</f>
        <v>373</v>
      </c>
      <c r="M11" s="3">
        <f>'[64]18th Circuit Summary 08.18'!$H$16</f>
        <v>385</v>
      </c>
    </row>
    <row r="12" spans="1:13" x14ac:dyDescent="0.25">
      <c r="A12" s="2" t="s">
        <v>60</v>
      </c>
      <c r="B12" s="3">
        <v>133</v>
      </c>
      <c r="C12" s="3">
        <v>120</v>
      </c>
      <c r="D12" s="3">
        <v>123</v>
      </c>
      <c r="E12" s="3">
        <v>121</v>
      </c>
      <c r="F12" s="3">
        <v>127</v>
      </c>
      <c r="G12" s="3">
        <f>'[64]18th Circuit Summary 02.18'!$G$17</f>
        <v>125</v>
      </c>
      <c r="H12" s="3">
        <f>'[65]18th Circuit Summary 03.18'!$G$17</f>
        <v>127</v>
      </c>
      <c r="I12" s="3">
        <f>'[64]18th Circuit Summary 04.18'!$G$17</f>
        <v>141</v>
      </c>
      <c r="J12" s="3">
        <f>'[64]18th Circuit Summary 05.18'!$G$17</f>
        <v>142</v>
      </c>
      <c r="K12" s="3">
        <f>'[65]18th Circuit Summary 06.18'!$G$17</f>
        <v>148</v>
      </c>
      <c r="L12" s="3">
        <f>'[64]18th Circuit Summary 07.18'!$G$17</f>
        <v>158</v>
      </c>
      <c r="M12" s="3">
        <f>'[64]18th Circuit Summary 08.18'!$G$17</f>
        <v>160</v>
      </c>
    </row>
    <row r="13" spans="1:13" x14ac:dyDescent="0.25">
      <c r="A13" s="2" t="s">
        <v>61</v>
      </c>
      <c r="B13">
        <v>42</v>
      </c>
      <c r="C13">
        <v>47</v>
      </c>
      <c r="D13">
        <v>40</v>
      </c>
      <c r="E13">
        <v>45</v>
      </c>
      <c r="F13">
        <v>48</v>
      </c>
      <c r="G13">
        <f>'[23]6+ Months Inactive by County'!$G$32</f>
        <v>53</v>
      </c>
      <c r="H13">
        <f>'[24]6+ Months Inactive by County'!$G$32</f>
        <v>56</v>
      </c>
      <c r="I13">
        <f>'[25]6+ Months Inactive by County'!$G$32</f>
        <v>68</v>
      </c>
      <c r="J13">
        <f>'[26]6+ Months Inactive by County'!$G$32</f>
        <v>79</v>
      </c>
      <c r="K13">
        <f>'[27]6+ Months Inactive by County'!$G$32</f>
        <v>85</v>
      </c>
      <c r="L13">
        <f>'[28]6+ Months Inactive by County'!$G$32</f>
        <v>90</v>
      </c>
      <c r="M13">
        <f>'[29]6+ Months Inactive by County'!$G$32</f>
        <v>105</v>
      </c>
    </row>
    <row r="14" spans="1:13" x14ac:dyDescent="0.25">
      <c r="A14" s="2" t="s">
        <v>3</v>
      </c>
      <c r="B14" s="3">
        <v>26</v>
      </c>
      <c r="C14" s="3">
        <v>25</v>
      </c>
      <c r="D14" s="3">
        <v>25</v>
      </c>
      <c r="E14" s="3">
        <v>25</v>
      </c>
      <c r="F14" s="3">
        <v>27</v>
      </c>
      <c r="G14" s="3">
        <f>'[64]18th Circuit Summary 02.18'!$H$18</f>
        <v>27</v>
      </c>
      <c r="H14" s="3">
        <f>'[65]18th Circuit Summary 03.18'!$H$18</f>
        <v>25</v>
      </c>
      <c r="I14" s="3">
        <f>'[64]18th Circuit Summary 04.18'!$H$18</f>
        <v>21</v>
      </c>
      <c r="J14" s="3">
        <f>'[64]18th Circuit Summary 05.18'!$H$18</f>
        <v>21</v>
      </c>
      <c r="K14" s="3">
        <f>'[65]18th Circuit Summary 06.18'!$H$18</f>
        <v>20</v>
      </c>
      <c r="L14" s="3">
        <f>'[64]18th Circuit Summary 07.18'!$H$18</f>
        <v>20</v>
      </c>
      <c r="M14" s="3">
        <f>'[64]18th Circuit Summary 08.18'!$H$18</f>
        <v>17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19</v>
      </c>
      <c r="C17" s="3">
        <v>7</v>
      </c>
      <c r="D17" s="3">
        <v>18</v>
      </c>
      <c r="E17" s="3">
        <v>1</v>
      </c>
      <c r="F17" s="3">
        <v>7</v>
      </c>
      <c r="G17" s="3">
        <f>'[64]18th Circuit Summary 02.18'!$H$19</f>
        <v>16</v>
      </c>
      <c r="H17" s="3">
        <f>'[65]18th Circuit Summary 03.18'!$H$19</f>
        <v>6</v>
      </c>
      <c r="I17" s="3">
        <f>'[64]18th Circuit Summary 04.18'!$H$19</f>
        <v>11</v>
      </c>
      <c r="J17" s="3">
        <f>'[64]18th Circuit Summary 05.18'!$H$19</f>
        <v>6</v>
      </c>
      <c r="K17" s="3">
        <f>'[65]18th Circuit Summary 06.18'!$H$19</f>
        <v>6</v>
      </c>
      <c r="L17" s="3">
        <f>'[64]18th Circuit Summary 07.18'!$H$20</f>
        <v>15</v>
      </c>
      <c r="M17" s="3">
        <f>'[64]18th Circuit Summary 08.18'!$H$20</f>
        <v>13</v>
      </c>
    </row>
    <row r="18" spans="1:13" x14ac:dyDescent="0.25">
      <c r="A18" s="2" t="s">
        <v>5</v>
      </c>
      <c r="B18" s="3">
        <v>19</v>
      </c>
      <c r="C18" s="3">
        <v>12</v>
      </c>
      <c r="D18" s="3">
        <v>15</v>
      </c>
      <c r="E18" s="3">
        <v>1</v>
      </c>
      <c r="F18" s="3">
        <v>3</v>
      </c>
      <c r="G18" s="3">
        <f>'[64]18th Circuit Summary 02.18'!$H$20</f>
        <v>11</v>
      </c>
      <c r="H18" s="3">
        <f>'[65]18th Circuit Summary 03.18'!$H$20</f>
        <v>2</v>
      </c>
      <c r="I18" s="3">
        <f>'[64]18th Circuit Summary 04.18'!$H$20</f>
        <v>8</v>
      </c>
      <c r="J18" s="3">
        <f>'[64]18th Circuit Summary 05.18'!$H$20</f>
        <v>0</v>
      </c>
      <c r="K18" s="3">
        <f>'[65]18th Circuit Summary 06.18'!$H$20</f>
        <v>1</v>
      </c>
      <c r="L18" s="3">
        <f>'[64]18th Circuit Summary 07.18'!$H$21</f>
        <v>0</v>
      </c>
      <c r="M18" s="3">
        <f>'[64]18th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54</v>
      </c>
      <c r="N2" s="17" t="str">
        <f>'Statewide Charts FY 18-19'!N2</f>
        <v>August 2018</v>
      </c>
    </row>
    <row r="24" spans="2:14" x14ac:dyDescent="0.25">
      <c r="B24" s="2" t="str">
        <f>B2</f>
        <v>Circuit 18</v>
      </c>
      <c r="N24" s="17" t="str">
        <f>'Statewide Charts FY 18-19'!N2</f>
        <v>August 2018</v>
      </c>
    </row>
    <row r="46" spans="2:14" x14ac:dyDescent="0.25">
      <c r="B46" s="2" t="str">
        <f>B2</f>
        <v>Circuit 18</v>
      </c>
      <c r="N46" s="17" t="str">
        <f>'Statewide Charts FY 18-19'!N2</f>
        <v>August 2018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982</v>
      </c>
      <c r="C2" s="3">
        <v>983</v>
      </c>
      <c r="D2" s="3">
        <v>984</v>
      </c>
      <c r="E2" s="3">
        <v>987</v>
      </c>
      <c r="F2" s="3">
        <v>980</v>
      </c>
      <c r="G2" s="3">
        <f>[6]Sheet1!$S$103</f>
        <v>1005</v>
      </c>
      <c r="H2" s="3">
        <f>[7]Sheet1!$S$103</f>
        <v>1008</v>
      </c>
      <c r="I2" s="3">
        <f>[8]Sheet1!$S$103</f>
        <v>1019</v>
      </c>
      <c r="J2" s="3">
        <f>[9]Sheet1!$S$103</f>
        <v>1038</v>
      </c>
      <c r="K2" s="3">
        <f>[10]Sheet1!$S$103</f>
        <v>1051</v>
      </c>
      <c r="L2" s="3">
        <f>[11]Sheet1!$S$103</f>
        <v>1040</v>
      </c>
      <c r="M2" s="3">
        <f>[12]Sheet1!$S$103</f>
        <v>1024</v>
      </c>
    </row>
    <row r="3" spans="1:13" x14ac:dyDescent="0.25">
      <c r="A3" s="2" t="s">
        <v>0</v>
      </c>
      <c r="B3" s="3">
        <v>782</v>
      </c>
      <c r="C3" s="3">
        <v>771</v>
      </c>
      <c r="D3" s="3">
        <v>757</v>
      </c>
      <c r="E3" s="3">
        <v>785</v>
      </c>
      <c r="F3" s="3">
        <v>798</v>
      </c>
      <c r="G3" s="3">
        <f>'[66]19th Circuit Summary 02.18'!$B$7</f>
        <v>805</v>
      </c>
      <c r="H3" s="3">
        <f>'[67]19th Circuit Summary 03.18'!$B$7</f>
        <v>803</v>
      </c>
      <c r="I3" s="3">
        <f>'[66]19th Circuit Summary 04.18'!$B$7</f>
        <v>786</v>
      </c>
      <c r="J3" s="3">
        <f>'[66]19th Circuit Summary 05.18'!$B$7</f>
        <v>791</v>
      </c>
      <c r="K3" s="3">
        <f>'[67]19th Circuit Summary 06.18'!$B$7</f>
        <v>815</v>
      </c>
      <c r="L3" s="3">
        <f>'[66]19th Circuit Summary 07.18'!$B$7</f>
        <v>805</v>
      </c>
      <c r="M3" s="3">
        <f>'[66]19th Circuit Summary 08.18'!$B$7</f>
        <v>817</v>
      </c>
    </row>
    <row r="4" spans="1:13" x14ac:dyDescent="0.25">
      <c r="A4" s="2" t="s">
        <v>1</v>
      </c>
      <c r="B4" s="3">
        <v>619</v>
      </c>
      <c r="C4" s="3">
        <v>625</v>
      </c>
      <c r="D4" s="3">
        <v>633</v>
      </c>
      <c r="E4" s="3">
        <v>659</v>
      </c>
      <c r="F4" s="3">
        <v>695</v>
      </c>
      <c r="G4" s="3">
        <f>'[66]19th Circuit Summary 02.18'!$B$16</f>
        <v>707</v>
      </c>
      <c r="H4" s="3">
        <f>'[67]19th Circuit Summary 03.18'!$B$16</f>
        <v>698</v>
      </c>
      <c r="I4" s="3">
        <f>'[66]19th Circuit Summary 04.18'!$B$16</f>
        <v>657</v>
      </c>
      <c r="J4" s="3">
        <f>'[66]19th Circuit Summary 05.18'!$B$16</f>
        <v>692</v>
      </c>
      <c r="K4" s="3">
        <f>'[67]19th Circuit Summary 06.18'!$B$16</f>
        <v>699</v>
      </c>
      <c r="L4" s="3">
        <f>'[66]19th Circuit Summary 07.18'!$B$16</f>
        <v>697</v>
      </c>
      <c r="M4" s="3">
        <f>'[66]19th Circuit Summary 08.18'!$B$16</f>
        <v>700</v>
      </c>
    </row>
    <row r="5" spans="1:13" x14ac:dyDescent="0.25">
      <c r="A5" s="2" t="s">
        <v>6</v>
      </c>
      <c r="B5" s="3">
        <v>160</v>
      </c>
      <c r="C5" s="3">
        <v>140</v>
      </c>
      <c r="D5" s="3">
        <v>118</v>
      </c>
      <c r="E5" s="3">
        <v>120</v>
      </c>
      <c r="F5" s="3">
        <v>103</v>
      </c>
      <c r="G5" s="3">
        <f>'[66]19th Circuit Summary 02.18'!$B$9</f>
        <v>98</v>
      </c>
      <c r="H5" s="3">
        <f>'[67]19th Circuit Summary 03.18'!$B$9</f>
        <v>101</v>
      </c>
      <c r="I5" s="3">
        <f>'[66]19th Circuit Summary 04.18'!$B$9</f>
        <v>114</v>
      </c>
      <c r="J5" s="3">
        <f>'[66]19th Circuit Summary 05.18'!$B$9</f>
        <v>99</v>
      </c>
      <c r="K5" s="3">
        <f>'[67]19th Circuit Summary 06.18'!$B$9</f>
        <v>112</v>
      </c>
      <c r="L5" s="3">
        <f>'[66]19th Circuit Summary 07.18'!$B$9</f>
        <v>101</v>
      </c>
      <c r="M5" s="3">
        <f>'[66]19th Circuit Summary 08.18'!$B$9</f>
        <v>109</v>
      </c>
    </row>
    <row r="6" spans="1:13" x14ac:dyDescent="0.25">
      <c r="A6" s="2" t="s">
        <v>7</v>
      </c>
      <c r="B6" s="3">
        <v>3</v>
      </c>
      <c r="C6" s="3">
        <v>6</v>
      </c>
      <c r="D6" s="3">
        <v>6</v>
      </c>
      <c r="E6" s="3">
        <v>6</v>
      </c>
      <c r="F6" s="3">
        <v>0</v>
      </c>
      <c r="G6" s="3">
        <f t="shared" ref="G6:M6" si="0">G3-(G4+G5)</f>
        <v>0</v>
      </c>
      <c r="H6" s="3">
        <f t="shared" si="0"/>
        <v>4</v>
      </c>
      <c r="I6" s="3">
        <f t="shared" si="0"/>
        <v>15</v>
      </c>
      <c r="J6" s="3">
        <f t="shared" si="0"/>
        <v>0</v>
      </c>
      <c r="K6" s="3">
        <f t="shared" si="0"/>
        <v>4</v>
      </c>
      <c r="L6" s="3">
        <f t="shared" si="0"/>
        <v>7</v>
      </c>
      <c r="M6" s="3">
        <f t="shared" si="0"/>
        <v>8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390</v>
      </c>
      <c r="C9" s="3">
        <v>399</v>
      </c>
      <c r="D9" s="3">
        <v>392</v>
      </c>
      <c r="E9" s="3">
        <v>384</v>
      </c>
      <c r="F9" s="3">
        <v>393</v>
      </c>
      <c r="G9" s="3">
        <f>'[66]19th Circuit Summary 02.18'!$G$21</f>
        <v>384</v>
      </c>
      <c r="H9" s="3">
        <f>'[67]19th Circuit Summary 03.18'!$G$21</f>
        <v>382</v>
      </c>
      <c r="I9" s="3">
        <f>'[66]19th Circuit Summary 04.18'!$G$21</f>
        <v>383</v>
      </c>
      <c r="J9" s="3">
        <f>'[66]19th Circuit Summary 05.18'!$G$21</f>
        <v>392</v>
      </c>
      <c r="K9" s="3">
        <f>'[67]19th Circuit Summary 06.18'!$G$21</f>
        <v>387</v>
      </c>
      <c r="L9" s="3">
        <f>'[66]19th Circuit Summary 07.18'!$G$22</f>
        <v>389</v>
      </c>
      <c r="M9" s="3">
        <f>'[66]19th Circuit Summary 08.18'!$G$22+'[16]GAL Alumni by County'!$G$37</f>
        <v>581</v>
      </c>
    </row>
    <row r="10" spans="1:13" x14ac:dyDescent="0.25">
      <c r="A10" s="2" t="s">
        <v>58</v>
      </c>
      <c r="B10" s="3">
        <v>367</v>
      </c>
      <c r="C10" s="3">
        <v>376</v>
      </c>
      <c r="D10" s="3">
        <v>368</v>
      </c>
      <c r="E10" s="3">
        <v>360</v>
      </c>
      <c r="F10" s="3">
        <v>369</v>
      </c>
      <c r="G10" s="3">
        <f>'[66]19th Circuit Summary 02.18'!$G$16</f>
        <v>362</v>
      </c>
      <c r="H10" s="3">
        <f>'[67]19th Circuit Summary 03.18'!$G$16</f>
        <v>363</v>
      </c>
      <c r="I10" s="3">
        <f>'[66]19th Circuit Summary 04.18'!$G$16</f>
        <v>366</v>
      </c>
      <c r="J10" s="3">
        <f>'[66]19th Circuit Summary 05.18'!$G$16</f>
        <v>376</v>
      </c>
      <c r="K10" s="3">
        <f>'[67]19th Circuit Summary 06.18'!$G$16</f>
        <v>371</v>
      </c>
      <c r="L10" s="3">
        <f>'[66]19th Circuit Summary 07.18'!$G$16</f>
        <v>347</v>
      </c>
      <c r="M10" s="3">
        <f>'[66]19th Circuit Summary 08.18'!$G$16</f>
        <v>337</v>
      </c>
    </row>
    <row r="11" spans="1:13" x14ac:dyDescent="0.25">
      <c r="A11" s="2" t="s">
        <v>59</v>
      </c>
      <c r="B11" s="3">
        <v>272</v>
      </c>
      <c r="C11" s="3">
        <v>278</v>
      </c>
      <c r="D11" s="3">
        <v>285</v>
      </c>
      <c r="E11" s="3">
        <v>284</v>
      </c>
      <c r="F11" s="3">
        <v>280</v>
      </c>
      <c r="G11" s="3">
        <f>'[66]19th Circuit Summary 02.18'!$H$16</f>
        <v>284</v>
      </c>
      <c r="H11" s="3">
        <f>'[67]19th Circuit Summary 03.18'!$H$16</f>
        <v>291</v>
      </c>
      <c r="I11" s="3">
        <f>'[66]19th Circuit Summary 04.18'!$H$16</f>
        <v>281</v>
      </c>
      <c r="J11" s="3">
        <f>'[66]19th Circuit Summary 05.18'!$H$16</f>
        <v>286</v>
      </c>
      <c r="K11" s="3">
        <f>'[67]19th Circuit Summary 06.18'!$H$16</f>
        <v>289</v>
      </c>
      <c r="L11" s="3">
        <f>'[66]19th Circuit Summary 07.18'!$H$16</f>
        <v>287</v>
      </c>
      <c r="M11" s="3">
        <f>'[66]19th Circuit Summary 08.18'!$H$16</f>
        <v>286</v>
      </c>
    </row>
    <row r="12" spans="1:13" x14ac:dyDescent="0.25">
      <c r="A12" s="2" t="s">
        <v>60</v>
      </c>
      <c r="B12" s="3">
        <v>95</v>
      </c>
      <c r="C12" s="3">
        <v>98</v>
      </c>
      <c r="D12" s="3">
        <v>83</v>
      </c>
      <c r="E12" s="3">
        <v>76</v>
      </c>
      <c r="F12" s="3">
        <v>89</v>
      </c>
      <c r="G12" s="3">
        <f>'[66]19th Circuit Summary 02.18'!$G$17</f>
        <v>78</v>
      </c>
      <c r="H12" s="3">
        <f>'[67]19th Circuit Summary 03.18'!$G$17</f>
        <v>72</v>
      </c>
      <c r="I12" s="3">
        <f>'[66]19th Circuit Summary 04.18'!$G$17</f>
        <v>85</v>
      </c>
      <c r="J12" s="3">
        <f>'[66]19th Circuit Summary 05.18'!$G$17</f>
        <v>90</v>
      </c>
      <c r="K12" s="3">
        <f>'[67]19th Circuit Summary 06.18'!$G$17</f>
        <v>82</v>
      </c>
      <c r="L12" s="3">
        <f>'[66]19th Circuit Summary 07.18'!$G$17</f>
        <v>60</v>
      </c>
      <c r="M12" s="3">
        <f>'[66]19th Circuit Summary 08.18'!$G$17</f>
        <v>51</v>
      </c>
    </row>
    <row r="13" spans="1:13" x14ac:dyDescent="0.25">
      <c r="A13" s="2" t="s">
        <v>61</v>
      </c>
      <c r="B13">
        <v>22</v>
      </c>
      <c r="C13">
        <v>19</v>
      </c>
      <c r="D13">
        <v>22</v>
      </c>
      <c r="E13">
        <v>25</v>
      </c>
      <c r="F13">
        <v>23</v>
      </c>
      <c r="G13">
        <f>'[23]6+ Months Inactive by County'!$G$37</f>
        <v>23</v>
      </c>
      <c r="H13">
        <f>'[24]6+ Months Inactive by County'!$G$37</f>
        <v>23</v>
      </c>
      <c r="I13">
        <f>'[25]6+ Months Inactive by County'!$G$37</f>
        <v>22</v>
      </c>
      <c r="J13">
        <f>'[26]6+ Months Inactive by County'!$G$37</f>
        <v>17</v>
      </c>
      <c r="K13">
        <f>'[27]6+ Months Inactive by County'!$G$37</f>
        <v>26</v>
      </c>
      <c r="L13">
        <f>'[28]6+ Months Inactive by County'!$G$37</f>
        <v>21</v>
      </c>
      <c r="M13">
        <f>'[29]6+ Months Inactive by County'!$G$37</f>
        <v>24</v>
      </c>
    </row>
    <row r="14" spans="1:13" x14ac:dyDescent="0.25">
      <c r="A14" s="2" t="s">
        <v>3</v>
      </c>
      <c r="B14" s="3">
        <v>23</v>
      </c>
      <c r="C14" s="3">
        <v>23</v>
      </c>
      <c r="D14" s="3">
        <v>24</v>
      </c>
      <c r="E14" s="3">
        <v>24</v>
      </c>
      <c r="F14" s="3">
        <v>24</v>
      </c>
      <c r="G14" s="3">
        <f>'[66]19th Circuit Summary 02.18'!$H$18</f>
        <v>22</v>
      </c>
      <c r="H14" s="3">
        <f>'[67]19th Circuit Summary 03.18'!$H$18</f>
        <v>19</v>
      </c>
      <c r="I14" s="3">
        <f>'[66]19th Circuit Summary 04.18'!$H$18</f>
        <v>17</v>
      </c>
      <c r="J14" s="3">
        <f>'[66]19th Circuit Summary 05.18'!$H$18</f>
        <v>16</v>
      </c>
      <c r="K14" s="3">
        <f>'[67]19th Circuit Summary 06.18'!$H$18</f>
        <v>16</v>
      </c>
      <c r="L14" s="3">
        <f>'[66]19th Circuit Summary 07.18'!$H$18</f>
        <v>14</v>
      </c>
      <c r="M14" s="3">
        <f>'[66]19th Circuit Summary 08.18'!$H$18</f>
        <v>14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0</v>
      </c>
      <c r="C17" s="3">
        <v>19</v>
      </c>
      <c r="D17" s="3">
        <v>7</v>
      </c>
      <c r="E17" s="3">
        <v>0</v>
      </c>
      <c r="F17" s="3">
        <v>16</v>
      </c>
      <c r="G17" s="3">
        <f>'[66]19th Circuit Summary 02.18'!$H$19</f>
        <v>1</v>
      </c>
      <c r="H17" s="3">
        <f>'[67]19th Circuit Summary 03.18'!$H$19</f>
        <v>11</v>
      </c>
      <c r="I17" s="3">
        <f>'[66]19th Circuit Summary 04.18'!$H$19</f>
        <v>9</v>
      </c>
      <c r="J17" s="3">
        <f>'[66]19th Circuit Summary 05.18'!$H$19</f>
        <v>14</v>
      </c>
      <c r="K17" s="3">
        <f>'[67]19th Circuit Summary 06.18'!$H$19</f>
        <v>3</v>
      </c>
      <c r="L17" s="3">
        <f>'[66]19th Circuit Summary 07.18'!$H$20</f>
        <v>3</v>
      </c>
      <c r="M17" s="3">
        <f>'[66]19th Circuit Summary 08.18'!$H$20</f>
        <v>7</v>
      </c>
    </row>
    <row r="18" spans="1:13" x14ac:dyDescent="0.25">
      <c r="A18" s="2" t="s">
        <v>5</v>
      </c>
      <c r="B18" s="3">
        <v>10</v>
      </c>
      <c r="C18" s="3">
        <v>14</v>
      </c>
      <c r="D18" s="3">
        <v>7</v>
      </c>
      <c r="E18" s="3">
        <v>7</v>
      </c>
      <c r="F18" s="3">
        <v>8</v>
      </c>
      <c r="G18" s="3">
        <f>'[66]19th Circuit Summary 02.18'!$H$20</f>
        <v>10</v>
      </c>
      <c r="H18" s="3">
        <f>'[67]19th Circuit Summary 03.18'!$H$20</f>
        <v>6</v>
      </c>
      <c r="I18" s="3">
        <f>'[66]19th Circuit Summary 04.18'!$H$20</f>
        <v>6</v>
      </c>
      <c r="J18" s="3">
        <f>'[66]19th Circuit Summary 05.18'!$H$20</f>
        <v>8</v>
      </c>
      <c r="K18" s="3">
        <f>'[67]19th Circuit Summary 06.18'!$H$20</f>
        <v>0</v>
      </c>
      <c r="L18" s="3">
        <f>'[66]19th Circuit Summary 07.18'!$H$21</f>
        <v>14</v>
      </c>
      <c r="M18" s="3">
        <f>'[66]19th Circuit Summary 08.18'!$H$21</f>
        <v>0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8"/>
  <sheetViews>
    <sheetView view="pageLayout" zoomScaleNormal="100" workbookViewId="0">
      <selection activeCell="M21" sqref="M21"/>
    </sheetView>
  </sheetViews>
  <sheetFormatPr defaultColWidth="9.140625" defaultRowHeight="15" x14ac:dyDescent="0.25"/>
  <cols>
    <col min="1" max="1" width="43.7109375" bestFit="1" customWidth="1"/>
    <col min="2" max="9" width="7.140625" customWidth="1"/>
    <col min="10" max="10" width="7.5703125" bestFit="1" customWidth="1"/>
    <col min="11" max="13" width="7.5703125" customWidth="1"/>
    <col min="14" max="14" width="7.28515625" customWidth="1"/>
  </cols>
  <sheetData>
    <row r="1" spans="1:14" x14ac:dyDescent="0.25">
      <c r="A1" s="2"/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  <c r="N1" s="1"/>
    </row>
    <row r="2" spans="1:14" x14ac:dyDescent="0.25">
      <c r="A2" s="2" t="s">
        <v>31</v>
      </c>
      <c r="B2" s="3">
        <f>'Circuit 1 Data  FY 18-19'!B2+'Circuit 2 Data FY 18-19'!B2+'Circuit 3 Data FY 18-19'!B2+'Circuit 4 Data FY 18-19'!B2+'Circuit 5 Data FY 18-19'!B2+'Circuit 7 Data FY 18-19'!B2+'Circuit 8 Data FY 18-19'!B2+'Circuit 14 Data FY 18-19'!B2</f>
        <v>9154</v>
      </c>
      <c r="C2" s="3">
        <f>'Circuit 1 Data  FY 18-19'!C2+'Circuit 2 Data FY 18-19'!C2+'Circuit 3 Data FY 18-19'!C2+'Circuit 4 Data FY 18-19'!C2+'Circuit 5 Data FY 18-19'!C2+'Circuit 7 Data FY 18-19'!C2+'Circuit 8 Data FY 18-19'!C2+'Circuit 14 Data FY 18-19'!C2</f>
        <v>9118</v>
      </c>
      <c r="D2" s="3">
        <f>'Circuit 1 Data  FY 18-19'!D2+'Circuit 2 Data FY 18-19'!D2+'Circuit 3 Data FY 18-19'!D2+'Circuit 4 Data FY 18-19'!D2+'Circuit 5 Data FY 18-19'!D2+'Circuit 7 Data FY 18-19'!D2+'Circuit 8 Data FY 18-19'!D2+'Circuit 14 Data FY 18-19'!D2</f>
        <v>9137</v>
      </c>
      <c r="E2" s="3">
        <f>'Circuit 1 Data  FY 18-19'!E2+'Circuit 2 Data FY 18-19'!E2+'Circuit 3 Data FY 18-19'!E2+'Circuit 4 Data FY 18-19'!E2+'Circuit 5 Data FY 18-19'!E2+'Circuit 7 Data FY 18-19'!E2+'Circuit 8 Data FY 18-19'!E2+'Circuit 14 Data FY 18-19'!E2</f>
        <v>9006</v>
      </c>
      <c r="F2" s="3">
        <f>'Circuit 1 Data  FY 18-19'!F2+'Circuit 2 Data FY 18-19'!F2+'Circuit 3 Data FY 18-19'!F2+'Circuit 4 Data FY 18-19'!F2+'Circuit 5 Data FY 18-19'!F2+'Circuit 7 Data FY 18-19'!F2+'Circuit 8 Data FY 18-19'!F2+'Circuit 14 Data FY 18-19'!F2</f>
        <v>9017</v>
      </c>
      <c r="G2" s="3">
        <f>'Circuit 1 Data  FY 18-19'!G2+'Circuit 2 Data FY 18-19'!G2+'Circuit 3 Data FY 18-19'!G2+'Circuit 4 Data FY 18-19'!G2+'Circuit 5 Data FY 18-19'!G2+'Circuit 7 Data FY 18-19'!G2+'Circuit 8 Data FY 18-19'!G2+'Circuit 14 Data FY 18-19'!G2</f>
        <v>9011</v>
      </c>
      <c r="H2" s="3">
        <f>'Circuit 1 Data  FY 18-19'!H2+'Circuit 2 Data FY 18-19'!H2+'Circuit 3 Data FY 18-19'!H2+'Circuit 4 Data FY 18-19'!H2+'Circuit 5 Data FY 18-19'!H2+'Circuit 7 Data FY 18-19'!H2+'Circuit 8 Data FY 18-19'!H2+'Circuit 14 Data FY 18-19'!H2</f>
        <v>9069</v>
      </c>
      <c r="I2" s="3">
        <f>'Circuit 1 Data  FY 18-19'!I2+'Circuit 2 Data FY 18-19'!I2+'Circuit 3 Data FY 18-19'!I2+'Circuit 4 Data FY 18-19'!I2+'Circuit 5 Data FY 18-19'!I2+'Circuit 7 Data FY 18-19'!I2+'Circuit 8 Data FY 18-19'!I2+'Circuit 14 Data FY 18-19'!I2</f>
        <v>9083</v>
      </c>
      <c r="J2" s="3">
        <f>'Circuit 1 Data  FY 18-19'!J2+'Circuit 2 Data FY 18-19'!J2+'Circuit 3 Data FY 18-19'!J2+'Circuit 4 Data FY 18-19'!J2+'Circuit 5 Data FY 18-19'!J2+'Circuit 7 Data FY 18-19'!J2+'Circuit 8 Data FY 18-19'!J2+'Circuit 14 Data FY 18-19'!J2</f>
        <v>9131</v>
      </c>
      <c r="K2" s="3">
        <f>'Circuit 1 Data  FY 18-19'!K2+'Circuit 2 Data FY 18-19'!K2+'Circuit 3 Data FY 18-19'!K2+'Circuit 4 Data FY 18-19'!K2+'Circuit 5 Data FY 18-19'!K2+'Circuit 7 Data FY 18-19'!K2+'Circuit 8 Data FY 18-19'!K2+'Circuit 14 Data FY 18-19'!K2</f>
        <v>9143</v>
      </c>
      <c r="L2" s="3">
        <f>'Circuit 1 Data  FY 18-19'!L2+'Circuit 2 Data FY 18-19'!L2+'Circuit 3 Data FY 18-19'!L2+'Circuit 4 Data FY 18-19'!L2+'Circuit 5 Data FY 18-19'!L2+'Circuit 7 Data FY 18-19'!L2+'Circuit 8 Data FY 18-19'!L2+'Circuit 14 Data FY 18-19'!L2</f>
        <v>9159</v>
      </c>
      <c r="M2" s="3">
        <f>'Circuit 1 Data  FY 18-19'!M2+'Circuit 2 Data FY 18-19'!M2+'Circuit 3 Data FY 18-19'!M2+'Circuit 4 Data FY 18-19'!M2+'Circuit 5 Data FY 18-19'!M2+'Circuit 7 Data FY 18-19'!M2+'Circuit 8 Data FY 18-19'!M2+'Circuit 14 Data FY 18-19'!M2</f>
        <v>9286</v>
      </c>
      <c r="N2" s="3"/>
    </row>
    <row r="3" spans="1:14" x14ac:dyDescent="0.25">
      <c r="A3" s="2" t="s">
        <v>0</v>
      </c>
      <c r="B3" s="3">
        <f>'Circuit 1 Data  FY 18-19'!B3+'Circuit 2 Data FY 18-19'!B3+'Circuit 3 Data FY 18-19'!B3+'Circuit 4 Data FY 18-19'!B3+'Circuit 5 Data FY 18-19'!B3+'Circuit 7 Data FY 18-19'!B3+'Circuit 8 Data FY 18-19'!B3+'Circuit 14 Data FY 18-19'!B3</f>
        <v>7581</v>
      </c>
      <c r="C3" s="3">
        <f>'Circuit 1 Data  FY 18-19'!C3+'Circuit 2 Data FY 18-19'!C3+'Circuit 3 Data FY 18-19'!C3+'Circuit 4 Data FY 18-19'!C3+'Circuit 5 Data FY 18-19'!C3+'Circuit 7 Data FY 18-19'!C3+'Circuit 8 Data FY 18-19'!C3+'Circuit 14 Data FY 18-19'!C3</f>
        <v>7632</v>
      </c>
      <c r="D3" s="3">
        <f>'Circuit 1 Data  FY 18-19'!D3+'Circuit 2 Data FY 18-19'!D3+'Circuit 3 Data FY 18-19'!D3+'Circuit 4 Data FY 18-19'!D3+'Circuit 5 Data FY 18-19'!D3+'Circuit 7 Data FY 18-19'!D3+'Circuit 8 Data FY 18-19'!D3+'Circuit 14 Data FY 18-19'!D3</f>
        <v>7671</v>
      </c>
      <c r="E3" s="3">
        <f>'Circuit 1 Data  FY 18-19'!E3+'Circuit 2 Data FY 18-19'!E3+'Circuit 3 Data FY 18-19'!E3+'Circuit 4 Data FY 18-19'!E3+'Circuit 5 Data FY 18-19'!E3+'Circuit 7 Data FY 18-19'!E3+'Circuit 8 Data FY 18-19'!E3+'Circuit 14 Data FY 18-19'!E3</f>
        <v>7564</v>
      </c>
      <c r="F3" s="3">
        <f>'Circuit 1 Data  FY 18-19'!F3+'Circuit 2 Data FY 18-19'!F3+'Circuit 3 Data FY 18-19'!F3+'Circuit 4 Data FY 18-19'!F3+'Circuit 5 Data FY 18-19'!F3+'Circuit 7 Data FY 18-19'!F3+'Circuit 8 Data FY 18-19'!F3+'Circuit 14 Data FY 18-19'!F3</f>
        <v>7493</v>
      </c>
      <c r="G3" s="3">
        <f>'Circuit 1 Data  FY 18-19'!G3+'Circuit 2 Data FY 18-19'!G3+'Circuit 3 Data FY 18-19'!G3+'Circuit 4 Data FY 18-19'!G3+'Circuit 5 Data FY 18-19'!G3+'Circuit 7 Data FY 18-19'!G3+'Circuit 8 Data FY 18-19'!G3+'Circuit 14 Data FY 18-19'!G3</f>
        <v>7501</v>
      </c>
      <c r="H3" s="3">
        <f>'Circuit 1 Data  FY 18-19'!H3+'Circuit 2 Data FY 18-19'!H3+'Circuit 3 Data FY 18-19'!H3+'Circuit 4 Data FY 18-19'!H3+'Circuit 5 Data FY 18-19'!H3+'Circuit 7 Data FY 18-19'!H3+'Circuit 8 Data FY 18-19'!H3+'Circuit 14 Data FY 18-19'!H3</f>
        <v>7597</v>
      </c>
      <c r="I3" s="3">
        <f>'Circuit 1 Data  FY 18-19'!I3+'Circuit 2 Data FY 18-19'!I3+'Circuit 3 Data FY 18-19'!I3+'Circuit 4 Data FY 18-19'!I3+'Circuit 5 Data FY 18-19'!I3+'Circuit 7 Data FY 18-19'!I3+'Circuit 8 Data FY 18-19'!I3+'Circuit 14 Data FY 18-19'!I3</f>
        <v>7596</v>
      </c>
      <c r="J3" s="3">
        <f>'Circuit 1 Data  FY 18-19'!J3+'Circuit 2 Data FY 18-19'!J3+'Circuit 3 Data FY 18-19'!J3+'Circuit 4 Data FY 18-19'!J3+'Circuit 5 Data FY 18-19'!J3+'Circuit 7 Data FY 18-19'!J3+'Circuit 8 Data FY 18-19'!J3+'Circuit 14 Data FY 18-19'!J3</f>
        <v>7606</v>
      </c>
      <c r="K3" s="3">
        <f>'Circuit 1 Data  FY 18-19'!K3+'Circuit 2 Data FY 18-19'!K3+'Circuit 3 Data FY 18-19'!K3+'Circuit 4 Data FY 18-19'!K3+'Circuit 5 Data FY 18-19'!K3+'Circuit 7 Data FY 18-19'!K3+'Circuit 8 Data FY 18-19'!K3+'Circuit 14 Data FY 18-19'!K3</f>
        <v>7682</v>
      </c>
      <c r="L3" s="3">
        <f>'Circuit 1 Data  FY 18-19'!L3+'Circuit 2 Data FY 18-19'!L3+'Circuit 3 Data FY 18-19'!L3+'Circuit 4 Data FY 18-19'!L3+'Circuit 5 Data FY 18-19'!L3+'Circuit 7 Data FY 18-19'!L3+'Circuit 8 Data FY 18-19'!L3+'Circuit 14 Data FY 18-19'!L3</f>
        <v>7780</v>
      </c>
      <c r="M3" s="3">
        <f>'Circuit 1 Data  FY 18-19'!M3+'Circuit 2 Data FY 18-19'!M3+'Circuit 3 Data FY 18-19'!M3+'Circuit 4 Data FY 18-19'!M3+'Circuit 5 Data FY 18-19'!M3+'Circuit 7 Data FY 18-19'!M3+'Circuit 8 Data FY 18-19'!M3+'Circuit 14 Data FY 18-19'!M3</f>
        <v>7846</v>
      </c>
      <c r="N3" s="3"/>
    </row>
    <row r="4" spans="1:14" x14ac:dyDescent="0.25">
      <c r="A4" s="2" t="s">
        <v>1</v>
      </c>
      <c r="B4" s="3">
        <f>'Circuit 1 Data  FY 18-19'!B4+'Circuit 2 Data FY 18-19'!B4+'Circuit 3 Data FY 18-19'!B4+'Circuit 4 Data FY 18-19'!B4+'Circuit 5 Data FY 18-19'!B4+'Circuit 7 Data FY 18-19'!B4+'Circuit 8 Data FY 18-19'!B4+'Circuit 14 Data FY 18-19'!B4</f>
        <v>5909</v>
      </c>
      <c r="C4" s="3">
        <f>'Circuit 1 Data  FY 18-19'!C4+'Circuit 2 Data FY 18-19'!C4+'Circuit 3 Data FY 18-19'!C4+'Circuit 4 Data FY 18-19'!C4+'Circuit 5 Data FY 18-19'!C4+'Circuit 7 Data FY 18-19'!C4+'Circuit 8 Data FY 18-19'!C4+'Circuit 14 Data FY 18-19'!C4</f>
        <v>5955</v>
      </c>
      <c r="D4" s="3">
        <f>'Circuit 1 Data  FY 18-19'!D4+'Circuit 2 Data FY 18-19'!D4+'Circuit 3 Data FY 18-19'!D4+'Circuit 4 Data FY 18-19'!D4+'Circuit 5 Data FY 18-19'!D4+'Circuit 7 Data FY 18-19'!D4+'Circuit 8 Data FY 18-19'!D4+'Circuit 14 Data FY 18-19'!D4</f>
        <v>6017</v>
      </c>
      <c r="E4" s="3">
        <f>'Circuit 1 Data  FY 18-19'!E4+'Circuit 2 Data FY 18-19'!E4+'Circuit 3 Data FY 18-19'!E4+'Circuit 4 Data FY 18-19'!E4+'Circuit 5 Data FY 18-19'!E4+'Circuit 7 Data FY 18-19'!E4+'Circuit 8 Data FY 18-19'!E4+'Circuit 14 Data FY 18-19'!E4</f>
        <v>5865</v>
      </c>
      <c r="F4" s="3">
        <f>'Circuit 1 Data  FY 18-19'!F4+'Circuit 2 Data FY 18-19'!F4+'Circuit 3 Data FY 18-19'!F4+'Circuit 4 Data FY 18-19'!F4+'Circuit 5 Data FY 18-19'!F4+'Circuit 7 Data FY 18-19'!F4+'Circuit 8 Data FY 18-19'!F4+'Circuit 14 Data FY 18-19'!F4</f>
        <v>5851</v>
      </c>
      <c r="G4" s="3">
        <f>'Circuit 1 Data  FY 18-19'!G4+'Circuit 2 Data FY 18-19'!G4+'Circuit 3 Data FY 18-19'!G4+'Circuit 4 Data FY 18-19'!G4+'Circuit 5 Data FY 18-19'!G4+'Circuit 7 Data FY 18-19'!G4+'Circuit 8 Data FY 18-19'!G4+'Circuit 14 Data FY 18-19'!G4</f>
        <v>5911</v>
      </c>
      <c r="H4" s="3">
        <f>'Circuit 1 Data  FY 18-19'!H4+'Circuit 2 Data FY 18-19'!H4+'Circuit 3 Data FY 18-19'!H4+'Circuit 4 Data FY 18-19'!H4+'Circuit 5 Data FY 18-19'!H4+'Circuit 7 Data FY 18-19'!H4+'Circuit 8 Data FY 18-19'!H4+'Circuit 14 Data FY 18-19'!H4</f>
        <v>5941</v>
      </c>
      <c r="I4" s="3">
        <f>'Circuit 1 Data  FY 18-19'!I4+'Circuit 2 Data FY 18-19'!I4+'Circuit 3 Data FY 18-19'!I4+'Circuit 4 Data FY 18-19'!I4+'Circuit 5 Data FY 18-19'!I4+'Circuit 7 Data FY 18-19'!I4+'Circuit 8 Data FY 18-19'!I4+'Circuit 14 Data FY 18-19'!I4</f>
        <v>5938</v>
      </c>
      <c r="J4" s="3">
        <f>'Circuit 1 Data  FY 18-19'!J4+'Circuit 2 Data FY 18-19'!J4+'Circuit 3 Data FY 18-19'!J4+'Circuit 4 Data FY 18-19'!J4+'Circuit 5 Data FY 18-19'!J4+'Circuit 7 Data FY 18-19'!J4+'Circuit 8 Data FY 18-19'!J4+'Circuit 14 Data FY 18-19'!J4</f>
        <v>5952</v>
      </c>
      <c r="K4" s="3">
        <f>'Circuit 1 Data  FY 18-19'!K4+'Circuit 2 Data FY 18-19'!K4+'Circuit 3 Data FY 18-19'!K4+'Circuit 4 Data FY 18-19'!K4+'Circuit 5 Data FY 18-19'!K4+'Circuit 7 Data FY 18-19'!K4+'Circuit 8 Data FY 18-19'!K4+'Circuit 14 Data FY 18-19'!K4</f>
        <v>5967</v>
      </c>
      <c r="L4" s="3">
        <f>'Circuit 1 Data  FY 18-19'!L4+'Circuit 2 Data FY 18-19'!L4+'Circuit 3 Data FY 18-19'!L4+'Circuit 4 Data FY 18-19'!L4+'Circuit 5 Data FY 18-19'!L4+'Circuit 7 Data FY 18-19'!L4+'Circuit 8 Data FY 18-19'!L4+'Circuit 14 Data FY 18-19'!L4</f>
        <v>6013</v>
      </c>
      <c r="M4" s="3">
        <f>'Circuit 1 Data  FY 18-19'!M4+'Circuit 2 Data FY 18-19'!M4+'Circuit 3 Data FY 18-19'!M4+'Circuit 4 Data FY 18-19'!M4+'Circuit 5 Data FY 18-19'!M4+'Circuit 7 Data FY 18-19'!M4+'Circuit 8 Data FY 18-19'!M4+'Circuit 14 Data FY 18-19'!M4</f>
        <v>6107</v>
      </c>
      <c r="N4" s="3"/>
    </row>
    <row r="5" spans="1:14" x14ac:dyDescent="0.25">
      <c r="A5" s="2" t="s">
        <v>6</v>
      </c>
      <c r="B5" s="3">
        <f>'Circuit 1 Data  FY 18-19'!B5+'Circuit 2 Data FY 18-19'!B5+'Circuit 3 Data FY 18-19'!B5+'Circuit 4 Data FY 18-19'!B5+'Circuit 5 Data FY 18-19'!B5+'Circuit 7 Data FY 18-19'!B5+'Circuit 8 Data FY 18-19'!B5+'Circuit 14 Data FY 18-19'!B5</f>
        <v>1638</v>
      </c>
      <c r="C5" s="3">
        <f>'Circuit 1 Data  FY 18-19'!C5+'Circuit 2 Data FY 18-19'!C5+'Circuit 3 Data FY 18-19'!C5+'Circuit 4 Data FY 18-19'!C5+'Circuit 5 Data FY 18-19'!C5+'Circuit 7 Data FY 18-19'!C5+'Circuit 8 Data FY 18-19'!C5+'Circuit 14 Data FY 18-19'!C5</f>
        <v>1662</v>
      </c>
      <c r="D5" s="3">
        <f>'Circuit 1 Data  FY 18-19'!D5+'Circuit 2 Data FY 18-19'!D5+'Circuit 3 Data FY 18-19'!D5+'Circuit 4 Data FY 18-19'!D5+'Circuit 5 Data FY 18-19'!D5+'Circuit 7 Data FY 18-19'!D5+'Circuit 8 Data FY 18-19'!D5+'Circuit 14 Data FY 18-19'!D5</f>
        <v>1628</v>
      </c>
      <c r="E5" s="3">
        <f>'Circuit 1 Data  FY 18-19'!E5+'Circuit 2 Data FY 18-19'!E5+'Circuit 3 Data FY 18-19'!E5+'Circuit 4 Data FY 18-19'!E5+'Circuit 5 Data FY 18-19'!E5+'Circuit 7 Data FY 18-19'!E5+'Circuit 8 Data FY 18-19'!E5+'Circuit 14 Data FY 18-19'!E5</f>
        <v>1672</v>
      </c>
      <c r="F5" s="3">
        <f>'Circuit 1 Data  FY 18-19'!F5+'Circuit 2 Data FY 18-19'!F5+'Circuit 3 Data FY 18-19'!F5+'Circuit 4 Data FY 18-19'!F5+'Circuit 5 Data FY 18-19'!F5+'Circuit 7 Data FY 18-19'!F5+'Circuit 8 Data FY 18-19'!F5+'Circuit 14 Data FY 18-19'!F5</f>
        <v>1618</v>
      </c>
      <c r="G5" s="3">
        <f>'Circuit 1 Data  FY 18-19'!G5+'Circuit 2 Data FY 18-19'!G5+'Circuit 3 Data FY 18-19'!G5+'Circuit 4 Data FY 18-19'!G5+'Circuit 5 Data FY 18-19'!G5+'Circuit 7 Data FY 18-19'!G5+'Circuit 8 Data FY 18-19'!G5+'Circuit 14 Data FY 18-19'!G5</f>
        <v>1577</v>
      </c>
      <c r="H5" s="3">
        <f>'Circuit 1 Data  FY 18-19'!H5+'Circuit 2 Data FY 18-19'!H5+'Circuit 3 Data FY 18-19'!H5+'Circuit 4 Data FY 18-19'!H5+'Circuit 5 Data FY 18-19'!H5+'Circuit 7 Data FY 18-19'!H5+'Circuit 8 Data FY 18-19'!H5+'Circuit 14 Data FY 18-19'!H5</f>
        <v>1635</v>
      </c>
      <c r="I5" s="3">
        <f>'Circuit 1 Data  FY 18-19'!I5+'Circuit 2 Data FY 18-19'!I5+'Circuit 3 Data FY 18-19'!I5+'Circuit 4 Data FY 18-19'!I5+'Circuit 5 Data FY 18-19'!I5+'Circuit 7 Data FY 18-19'!I5+'Circuit 8 Data FY 18-19'!I5+'Circuit 14 Data FY 18-19'!I5</f>
        <v>1638</v>
      </c>
      <c r="J5" s="3">
        <f>'Circuit 1 Data  FY 18-19'!J5+'Circuit 2 Data FY 18-19'!J5+'Circuit 3 Data FY 18-19'!J5+'Circuit 4 Data FY 18-19'!J5+'Circuit 5 Data FY 18-19'!J5+'Circuit 7 Data FY 18-19'!J5+'Circuit 8 Data FY 18-19'!J5+'Circuit 14 Data FY 18-19'!J5</f>
        <v>1640</v>
      </c>
      <c r="K5" s="3">
        <f>'Circuit 1 Data  FY 18-19'!K5+'Circuit 2 Data FY 18-19'!K5+'Circuit 3 Data FY 18-19'!K5+'Circuit 4 Data FY 18-19'!K5+'Circuit 5 Data FY 18-19'!K5+'Circuit 7 Data FY 18-19'!K5+'Circuit 8 Data FY 18-19'!K5+'Circuit 14 Data FY 18-19'!K5</f>
        <v>1702</v>
      </c>
      <c r="L5" s="3">
        <f>'Circuit 1 Data  FY 18-19'!L5+'Circuit 2 Data FY 18-19'!L5+'Circuit 3 Data FY 18-19'!L5+'Circuit 4 Data FY 18-19'!L5+'Circuit 5 Data FY 18-19'!L5+'Circuit 7 Data FY 18-19'!L5+'Circuit 8 Data FY 18-19'!L5+'Circuit 14 Data FY 18-19'!L5</f>
        <v>1752</v>
      </c>
      <c r="M5" s="3">
        <f>'Circuit 1 Data  FY 18-19'!M5+'Circuit 2 Data FY 18-19'!M5+'Circuit 3 Data FY 18-19'!M5+'Circuit 4 Data FY 18-19'!M5+'Circuit 5 Data FY 18-19'!M5+'Circuit 7 Data FY 18-19'!M5+'Circuit 8 Data FY 18-19'!M5+'Circuit 14 Data FY 18-19'!M5</f>
        <v>1733</v>
      </c>
      <c r="N5" s="3"/>
    </row>
    <row r="6" spans="1:14" x14ac:dyDescent="0.25">
      <c r="A6" s="2" t="s">
        <v>7</v>
      </c>
      <c r="B6" s="3">
        <f>'Circuit 1 Data  FY 18-19'!B6+'Circuit 2 Data FY 18-19'!B6+'Circuit 3 Data FY 18-19'!B6+'Circuit 4 Data FY 18-19'!B6+'Circuit 5 Data FY 18-19'!B6+'Circuit 7 Data FY 18-19'!B6+'Circuit 8 Data FY 18-19'!B6+'Circuit 14 Data FY 18-19'!B6</f>
        <v>34</v>
      </c>
      <c r="C6" s="3">
        <f>'Circuit 1 Data  FY 18-19'!C6+'Circuit 2 Data FY 18-19'!C6+'Circuit 3 Data FY 18-19'!C6+'Circuit 4 Data FY 18-19'!C6+'Circuit 5 Data FY 18-19'!C6+'Circuit 7 Data FY 18-19'!C6+'Circuit 8 Data FY 18-19'!C6+'Circuit 14 Data FY 18-19'!C6</f>
        <v>15</v>
      </c>
      <c r="D6" s="3">
        <f>'Circuit 1 Data  FY 18-19'!D6+'Circuit 2 Data FY 18-19'!D6+'Circuit 3 Data FY 18-19'!D6+'Circuit 4 Data FY 18-19'!D6+'Circuit 5 Data FY 18-19'!D6+'Circuit 7 Data FY 18-19'!D6+'Circuit 8 Data FY 18-19'!D6+'Circuit 14 Data FY 18-19'!D6</f>
        <v>26</v>
      </c>
      <c r="E6" s="3">
        <f>'Circuit 1 Data  FY 18-19'!E6+'Circuit 2 Data FY 18-19'!E6+'Circuit 3 Data FY 18-19'!E6+'Circuit 4 Data FY 18-19'!E6+'Circuit 5 Data FY 18-19'!E6+'Circuit 7 Data FY 18-19'!E6+'Circuit 8 Data FY 18-19'!E6+'Circuit 14 Data FY 18-19'!E6</f>
        <v>27</v>
      </c>
      <c r="F6" s="3">
        <f>'Circuit 1 Data  FY 18-19'!F6+'Circuit 2 Data FY 18-19'!F6+'Circuit 3 Data FY 18-19'!F6+'Circuit 4 Data FY 18-19'!F6+'Circuit 5 Data FY 18-19'!F6+'Circuit 7 Data FY 18-19'!F6+'Circuit 8 Data FY 18-19'!F6+'Circuit 14 Data FY 18-19'!F6</f>
        <v>24</v>
      </c>
      <c r="G6" s="3">
        <f>'Circuit 1 Data  FY 18-19'!G6+'Circuit 2 Data FY 18-19'!G6+'Circuit 3 Data FY 18-19'!G6+'Circuit 4 Data FY 18-19'!G6+'Circuit 5 Data FY 18-19'!G6+'Circuit 7 Data FY 18-19'!G6+'Circuit 8 Data FY 18-19'!G6+'Circuit 14 Data FY 18-19'!G6</f>
        <v>13</v>
      </c>
      <c r="H6" s="3">
        <f>'Circuit 1 Data  FY 18-19'!H6+'Circuit 2 Data FY 18-19'!H6+'Circuit 3 Data FY 18-19'!H6+'Circuit 4 Data FY 18-19'!H6+'Circuit 5 Data FY 18-19'!H6+'Circuit 7 Data FY 18-19'!H6+'Circuit 8 Data FY 18-19'!H6+'Circuit 14 Data FY 18-19'!H6</f>
        <v>21</v>
      </c>
      <c r="I6" s="3">
        <f>'Circuit 1 Data  FY 18-19'!I6+'Circuit 2 Data FY 18-19'!I6+'Circuit 3 Data FY 18-19'!I6+'Circuit 4 Data FY 18-19'!I6+'Circuit 5 Data FY 18-19'!I6+'Circuit 7 Data FY 18-19'!I6+'Circuit 8 Data FY 18-19'!I6+'Circuit 14 Data FY 18-19'!I6</f>
        <v>20</v>
      </c>
      <c r="J6" s="3">
        <f>'Circuit 1 Data  FY 18-19'!J6+'Circuit 2 Data FY 18-19'!J6+'Circuit 3 Data FY 18-19'!J6+'Circuit 4 Data FY 18-19'!J6+'Circuit 5 Data FY 18-19'!J6+'Circuit 7 Data FY 18-19'!J6+'Circuit 8 Data FY 18-19'!J6+'Circuit 14 Data FY 18-19'!J6</f>
        <v>14</v>
      </c>
      <c r="K6" s="3">
        <f>'Circuit 1 Data  FY 18-19'!K6+'Circuit 2 Data FY 18-19'!K6+'Circuit 3 Data FY 18-19'!K6+'Circuit 4 Data FY 18-19'!K6+'Circuit 5 Data FY 18-19'!K6+'Circuit 7 Data FY 18-19'!K6+'Circuit 8 Data FY 18-19'!K6+'Circuit 14 Data FY 18-19'!K6</f>
        <v>13</v>
      </c>
      <c r="L6" s="3">
        <f>'Circuit 1 Data  FY 18-19'!L6+'Circuit 2 Data FY 18-19'!L6+'Circuit 3 Data FY 18-19'!L6+'Circuit 4 Data FY 18-19'!L6+'Circuit 5 Data FY 18-19'!L6+'Circuit 7 Data FY 18-19'!L6+'Circuit 8 Data FY 18-19'!L6+'Circuit 14 Data FY 18-19'!L6</f>
        <v>15</v>
      </c>
      <c r="M6" s="3">
        <f>'Circuit 1 Data  FY 18-19'!M6+'Circuit 2 Data FY 18-19'!M6+'Circuit 3 Data FY 18-19'!M6+'Circuit 4 Data FY 18-19'!M6+'Circuit 5 Data FY 18-19'!M6+'Circuit 7 Data FY 18-19'!M6+'Circuit 8 Data FY 18-19'!M6+'Circuit 14 Data FY 18-19'!M6</f>
        <v>6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  <c r="N8" s="1"/>
    </row>
    <row r="9" spans="1:14" x14ac:dyDescent="0.25">
      <c r="A9" s="2" t="s">
        <v>69</v>
      </c>
      <c r="B9" s="3">
        <f>'Circuit 1 Data  FY 18-19'!B9+'Circuit 2 Data FY 18-19'!B9+'Circuit 3 Data FY 18-19'!B9+'Circuit 4 Data FY 18-19'!B9+'Circuit 5 Data FY 18-19'!B9+'Circuit 7 Data FY 18-19'!B9+'Circuit 8 Data FY 18-19'!B9+'Circuit 14 Data FY 18-19'!B9</f>
        <v>3652</v>
      </c>
      <c r="C9" s="3">
        <f>'Circuit 1 Data  FY 18-19'!C9+'Circuit 2 Data FY 18-19'!C9+'Circuit 3 Data FY 18-19'!C9+'Circuit 4 Data FY 18-19'!C9+'Circuit 5 Data FY 18-19'!C9+'Circuit 7 Data FY 18-19'!C9+'Circuit 8 Data FY 18-19'!C9+'Circuit 14 Data FY 18-19'!C9</f>
        <v>3643</v>
      </c>
      <c r="D9" s="3">
        <f>'Circuit 1 Data  FY 18-19'!D9+'Circuit 2 Data FY 18-19'!D9+'Circuit 3 Data FY 18-19'!D9+'Circuit 4 Data FY 18-19'!D9+'Circuit 5 Data FY 18-19'!D9+'Circuit 7 Data FY 18-19'!D9+'Circuit 8 Data FY 18-19'!D9+'Circuit 14 Data FY 18-19'!D9</f>
        <v>3602</v>
      </c>
      <c r="E9" s="3">
        <f>'Circuit 1 Data  FY 18-19'!E9+'Circuit 2 Data FY 18-19'!E9+'Circuit 3 Data FY 18-19'!E9+'Circuit 4 Data FY 18-19'!E9+'Circuit 5 Data FY 18-19'!E9+'Circuit 7 Data FY 18-19'!E9+'Circuit 8 Data FY 18-19'!E9+'Circuit 14 Data FY 18-19'!E9</f>
        <v>3559</v>
      </c>
      <c r="F9" s="3">
        <f>'Circuit 1 Data  FY 18-19'!F9+'Circuit 2 Data FY 18-19'!F9+'Circuit 3 Data FY 18-19'!F9+'Circuit 4 Data FY 18-19'!F9+'Circuit 5 Data FY 18-19'!F9+'Circuit 7 Data FY 18-19'!F9+'Circuit 8 Data FY 18-19'!F9+'Circuit 14 Data FY 18-19'!F9</f>
        <v>3599</v>
      </c>
      <c r="G9" s="3">
        <f>'Circuit 1 Data  FY 18-19'!G9+'Circuit 2 Data FY 18-19'!G9+'Circuit 3 Data FY 18-19'!G9+'Circuit 4 Data FY 18-19'!G9+'Circuit 5 Data FY 18-19'!G9+'Circuit 7 Data FY 18-19'!G9+'Circuit 8 Data FY 18-19'!G9+'Circuit 14 Data FY 18-19'!G9</f>
        <v>3594</v>
      </c>
      <c r="H9" s="3">
        <f>'Circuit 1 Data  FY 18-19'!H9+'Circuit 2 Data FY 18-19'!H9+'Circuit 3 Data FY 18-19'!H9+'Circuit 4 Data FY 18-19'!H9+'Circuit 5 Data FY 18-19'!H9+'Circuit 7 Data FY 18-19'!H9+'Circuit 8 Data FY 18-19'!H9+'Circuit 14 Data FY 18-19'!H9</f>
        <v>3590</v>
      </c>
      <c r="I9" s="3">
        <f>'Circuit 1 Data  FY 18-19'!I9+'Circuit 2 Data FY 18-19'!I9+'Circuit 3 Data FY 18-19'!I9+'Circuit 4 Data FY 18-19'!I9+'Circuit 5 Data FY 18-19'!I9+'Circuit 7 Data FY 18-19'!I9+'Circuit 8 Data FY 18-19'!I9+'Circuit 14 Data FY 18-19'!I9</f>
        <v>3580</v>
      </c>
      <c r="J9" s="3">
        <f>'Circuit 1 Data  FY 18-19'!J9+'Circuit 2 Data FY 18-19'!J9+'Circuit 3 Data FY 18-19'!J9+'Circuit 4 Data FY 18-19'!J9+'Circuit 5 Data FY 18-19'!J9+'Circuit 7 Data FY 18-19'!J9+'Circuit 8 Data FY 18-19'!J9+'Circuit 14 Data FY 18-19'!J9</f>
        <v>3583</v>
      </c>
      <c r="K9" s="3">
        <f>'Circuit 1 Data  FY 18-19'!K9+'Circuit 2 Data FY 18-19'!K9+'Circuit 3 Data FY 18-19'!K9+'Circuit 4 Data FY 18-19'!K9+'Circuit 5 Data FY 18-19'!K9+'Circuit 7 Data FY 18-19'!K9+'Circuit 8 Data FY 18-19'!K9+'Circuit 14 Data FY 18-19'!K9</f>
        <v>3557</v>
      </c>
      <c r="L9" s="3">
        <f>'Circuit 1 Data  FY 18-19'!L9+'Circuit 2 Data FY 18-19'!L9+'Circuit 3 Data FY 18-19'!L9+'Circuit 4 Data FY 18-19'!L9+'Circuit 5 Data FY 18-19'!L9+'Circuit 7 Data FY 18-19'!L9+'Circuit 8 Data FY 18-19'!L9+'Circuit 14 Data FY 18-19'!L9</f>
        <v>3549</v>
      </c>
      <c r="M9" s="3">
        <f>'Circuit 1 Data  FY 18-19'!M9+'Circuit 2 Data FY 18-19'!M9+'Circuit 3 Data FY 18-19'!M9+'Circuit 4 Data FY 18-19'!M9+'Circuit 5 Data FY 18-19'!M9+'Circuit 7 Data FY 18-19'!M9+'Circuit 8 Data FY 18-19'!M9+'Circuit 14 Data FY 18-19'!M9</f>
        <v>5735</v>
      </c>
      <c r="N9" s="3"/>
    </row>
    <row r="10" spans="1:14" x14ac:dyDescent="0.25">
      <c r="A10" s="2" t="s">
        <v>58</v>
      </c>
      <c r="B10" s="3">
        <f>'Circuit 1 Data  FY 18-19'!B10+'Circuit 2 Data FY 18-19'!B10+'Circuit 3 Data FY 18-19'!B10+'Circuit 4 Data FY 18-19'!B10+'Circuit 5 Data FY 18-19'!B10+'Circuit 7 Data FY 18-19'!B10+'Circuit 8 Data FY 18-19'!B10+'Circuit 14 Data FY 18-19'!B10</f>
        <v>3424</v>
      </c>
      <c r="C10" s="3">
        <f>'Circuit 1 Data  FY 18-19'!C10+'Circuit 2 Data FY 18-19'!C10+'Circuit 3 Data FY 18-19'!C10+'Circuit 4 Data FY 18-19'!C10+'Circuit 5 Data FY 18-19'!C10+'Circuit 7 Data FY 18-19'!C10+'Circuit 8 Data FY 18-19'!C10+'Circuit 14 Data FY 18-19'!C10</f>
        <v>3412</v>
      </c>
      <c r="D10" s="3">
        <f>'Circuit 1 Data  FY 18-19'!D10+'Circuit 2 Data FY 18-19'!D10+'Circuit 3 Data FY 18-19'!D10+'Circuit 4 Data FY 18-19'!D10+'Circuit 5 Data FY 18-19'!D10+'Circuit 7 Data FY 18-19'!D10+'Circuit 8 Data FY 18-19'!D10+'Circuit 14 Data FY 18-19'!D10</f>
        <v>3367</v>
      </c>
      <c r="E10" s="3">
        <f>'Circuit 1 Data  FY 18-19'!E10+'Circuit 2 Data FY 18-19'!E10+'Circuit 3 Data FY 18-19'!E10+'Circuit 4 Data FY 18-19'!E10+'Circuit 5 Data FY 18-19'!E10+'Circuit 7 Data FY 18-19'!E10+'Circuit 8 Data FY 18-19'!E10+'Circuit 14 Data FY 18-19'!E10</f>
        <v>3328</v>
      </c>
      <c r="F10" s="3">
        <f>'Circuit 1 Data  FY 18-19'!F10+'Circuit 2 Data FY 18-19'!F10+'Circuit 3 Data FY 18-19'!F10+'Circuit 4 Data FY 18-19'!F10+'Circuit 5 Data FY 18-19'!F10+'Circuit 7 Data FY 18-19'!F10+'Circuit 8 Data FY 18-19'!F10+'Circuit 14 Data FY 18-19'!F10</f>
        <v>3372</v>
      </c>
      <c r="G10" s="3">
        <f>'Circuit 1 Data  FY 18-19'!G10+'Circuit 2 Data FY 18-19'!G10+'Circuit 3 Data FY 18-19'!G10+'Circuit 4 Data FY 18-19'!G10+'Circuit 5 Data FY 18-19'!G10+'Circuit 7 Data FY 18-19'!G10+'Circuit 8 Data FY 18-19'!G10+'Circuit 14 Data FY 18-19'!G10</f>
        <v>3371</v>
      </c>
      <c r="H10" s="3">
        <f>'Circuit 1 Data  FY 18-19'!H10+'Circuit 2 Data FY 18-19'!H10+'Circuit 3 Data FY 18-19'!H10+'Circuit 4 Data FY 18-19'!H10+'Circuit 5 Data FY 18-19'!H10+'Circuit 7 Data FY 18-19'!H10+'Circuit 8 Data FY 18-19'!H10+'Circuit 14 Data FY 18-19'!H10</f>
        <v>3368</v>
      </c>
      <c r="I10" s="3">
        <f>'Circuit 1 Data  FY 18-19'!I10+'Circuit 2 Data FY 18-19'!I10+'Circuit 3 Data FY 18-19'!I10+'Circuit 4 Data FY 18-19'!I10+'Circuit 5 Data FY 18-19'!I10+'Circuit 7 Data FY 18-19'!I10+'Circuit 8 Data FY 18-19'!I10+'Circuit 14 Data FY 18-19'!I10</f>
        <v>3359</v>
      </c>
      <c r="J10" s="3">
        <f>'Circuit 1 Data  FY 18-19'!J10+'Circuit 2 Data FY 18-19'!J10+'Circuit 3 Data FY 18-19'!J10+'Circuit 4 Data FY 18-19'!J10+'Circuit 5 Data FY 18-19'!J10+'Circuit 7 Data FY 18-19'!J10+'Circuit 8 Data FY 18-19'!J10+'Circuit 14 Data FY 18-19'!J10</f>
        <v>3358</v>
      </c>
      <c r="K10" s="3">
        <f>'Circuit 1 Data  FY 18-19'!K10+'Circuit 2 Data FY 18-19'!K10+'Circuit 3 Data FY 18-19'!K10+'Circuit 4 Data FY 18-19'!K10+'Circuit 5 Data FY 18-19'!K10+'Circuit 7 Data FY 18-19'!K10+'Circuit 8 Data FY 18-19'!K10+'Circuit 14 Data FY 18-19'!K10</f>
        <v>3334</v>
      </c>
      <c r="L10" s="3">
        <f>'Circuit 1 Data  FY 18-19'!L10+'Circuit 2 Data FY 18-19'!L10+'Circuit 3 Data FY 18-19'!L10+'Circuit 4 Data FY 18-19'!L10+'Circuit 5 Data FY 18-19'!L10+'Circuit 7 Data FY 18-19'!L10+'Circuit 8 Data FY 18-19'!L10+'Circuit 14 Data FY 18-19'!L10</f>
        <v>3285</v>
      </c>
      <c r="M10" s="3">
        <f>'Circuit 1 Data  FY 18-19'!M10+'Circuit 2 Data FY 18-19'!M10+'Circuit 3 Data FY 18-19'!M10+'Circuit 4 Data FY 18-19'!M10+'Circuit 5 Data FY 18-19'!M10+'Circuit 7 Data FY 18-19'!M10+'Circuit 8 Data FY 18-19'!M10+'Circuit 14 Data FY 18-19'!M10</f>
        <v>3195</v>
      </c>
      <c r="N10" s="3"/>
    </row>
    <row r="11" spans="1:14" x14ac:dyDescent="0.25">
      <c r="A11" s="2" t="s">
        <v>59</v>
      </c>
      <c r="B11" s="3">
        <f>'Circuit 1 Data  FY 18-19'!B11+'Circuit 2 Data FY 18-19'!B11+'Circuit 3 Data FY 18-19'!B11+'Circuit 4 Data FY 18-19'!B11+'Circuit 5 Data FY 18-19'!B11+'Circuit 7 Data FY 18-19'!B11+'Circuit 8 Data FY 18-19'!B11+'Circuit 14 Data FY 18-19'!B11</f>
        <v>2507</v>
      </c>
      <c r="C11" s="3">
        <f>'Circuit 1 Data  FY 18-19'!C11+'Circuit 2 Data FY 18-19'!C11+'Circuit 3 Data FY 18-19'!C11+'Circuit 4 Data FY 18-19'!C11+'Circuit 5 Data FY 18-19'!C11+'Circuit 7 Data FY 18-19'!C11+'Circuit 8 Data FY 18-19'!C11+'Circuit 14 Data FY 18-19'!C11</f>
        <v>2540</v>
      </c>
      <c r="D11" s="3">
        <f>'Circuit 1 Data  FY 18-19'!D11+'Circuit 2 Data FY 18-19'!D11+'Circuit 3 Data FY 18-19'!D11+'Circuit 4 Data FY 18-19'!D11+'Circuit 5 Data FY 18-19'!D11+'Circuit 7 Data FY 18-19'!D11+'Circuit 8 Data FY 18-19'!D11+'Circuit 14 Data FY 18-19'!D11</f>
        <v>2575</v>
      </c>
      <c r="E11" s="3">
        <f>'Circuit 1 Data  FY 18-19'!E11+'Circuit 2 Data FY 18-19'!E11+'Circuit 3 Data FY 18-19'!E11+'Circuit 4 Data FY 18-19'!E11+'Circuit 5 Data FY 18-19'!E11+'Circuit 7 Data FY 18-19'!E11+'Circuit 8 Data FY 18-19'!E11+'Circuit 14 Data FY 18-19'!E11</f>
        <v>2534</v>
      </c>
      <c r="F11" s="3">
        <f>'Circuit 1 Data  FY 18-19'!F11+'Circuit 2 Data FY 18-19'!F11+'Circuit 3 Data FY 18-19'!F11+'Circuit 4 Data FY 18-19'!F11+'Circuit 5 Data FY 18-19'!F11+'Circuit 7 Data FY 18-19'!F11+'Circuit 8 Data FY 18-19'!F11+'Circuit 14 Data FY 18-19'!F11</f>
        <v>2561</v>
      </c>
      <c r="G11" s="3">
        <f>'Circuit 1 Data  FY 18-19'!G11+'Circuit 2 Data FY 18-19'!G11+'Circuit 3 Data FY 18-19'!G11+'Circuit 4 Data FY 18-19'!G11+'Circuit 5 Data FY 18-19'!G11+'Circuit 7 Data FY 18-19'!G11+'Circuit 8 Data FY 18-19'!G11+'Circuit 14 Data FY 18-19'!G11</f>
        <v>2584</v>
      </c>
      <c r="H11" s="3">
        <f>'Circuit 1 Data  FY 18-19'!H11+'Circuit 2 Data FY 18-19'!H11+'Circuit 3 Data FY 18-19'!H11+'Circuit 4 Data FY 18-19'!H11+'Circuit 5 Data FY 18-19'!H11+'Circuit 7 Data FY 18-19'!H11+'Circuit 8 Data FY 18-19'!H11+'Circuit 14 Data FY 18-19'!H11</f>
        <v>2596</v>
      </c>
      <c r="I11" s="3">
        <f>'Circuit 1 Data  FY 18-19'!I11+'Circuit 2 Data FY 18-19'!I11+'Circuit 3 Data FY 18-19'!I11+'Circuit 4 Data FY 18-19'!I11+'Circuit 5 Data FY 18-19'!I11+'Circuit 7 Data FY 18-19'!I11+'Circuit 8 Data FY 18-19'!I11+'Circuit 14 Data FY 18-19'!I11</f>
        <v>2615</v>
      </c>
      <c r="J11" s="3">
        <f>'Circuit 1 Data  FY 18-19'!J11+'Circuit 2 Data FY 18-19'!J11+'Circuit 3 Data FY 18-19'!J11+'Circuit 4 Data FY 18-19'!J11+'Circuit 5 Data FY 18-19'!J11+'Circuit 7 Data FY 18-19'!J11+'Circuit 8 Data FY 18-19'!J11+'Circuit 14 Data FY 18-19'!J11</f>
        <v>2628</v>
      </c>
      <c r="K11" s="3">
        <f>'Circuit 1 Data  FY 18-19'!K11+'Circuit 2 Data FY 18-19'!K11+'Circuit 3 Data FY 18-19'!K11+'Circuit 4 Data FY 18-19'!K11+'Circuit 5 Data FY 18-19'!K11+'Circuit 7 Data FY 18-19'!K11+'Circuit 8 Data FY 18-19'!K11+'Circuit 14 Data FY 18-19'!K11</f>
        <v>2604</v>
      </c>
      <c r="L11" s="3">
        <f>'Circuit 1 Data  FY 18-19'!L11+'Circuit 2 Data FY 18-19'!L11+'Circuit 3 Data FY 18-19'!L11+'Circuit 4 Data FY 18-19'!L11+'Circuit 5 Data FY 18-19'!L11+'Circuit 7 Data FY 18-19'!L11+'Circuit 8 Data FY 18-19'!L11+'Circuit 14 Data FY 18-19'!L11</f>
        <v>2603</v>
      </c>
      <c r="M11" s="3">
        <f>'Circuit 1 Data  FY 18-19'!M11+'Circuit 2 Data FY 18-19'!M11+'Circuit 3 Data FY 18-19'!M11+'Circuit 4 Data FY 18-19'!M11+'Circuit 5 Data FY 18-19'!M11+'Circuit 7 Data FY 18-19'!M11+'Circuit 8 Data FY 18-19'!M11+'Circuit 14 Data FY 18-19'!M11</f>
        <v>2605</v>
      </c>
      <c r="N11" s="3"/>
    </row>
    <row r="12" spans="1:14" x14ac:dyDescent="0.25">
      <c r="A12" s="2" t="s">
        <v>60</v>
      </c>
      <c r="B12" s="3">
        <f>'Circuit 1 Data  FY 18-19'!B12+'Circuit 2 Data FY 18-19'!B12+'Circuit 3 Data FY 18-19'!B12+'Circuit 4 Data FY 18-19'!B12+'Circuit 5 Data FY 18-19'!B12+'Circuit 7 Data FY 18-19'!B12+'Circuit 8 Data FY 18-19'!B12+'Circuit 14 Data FY 18-19'!B12</f>
        <v>917</v>
      </c>
      <c r="C12" s="3">
        <f>'Circuit 1 Data  FY 18-19'!C12+'Circuit 2 Data FY 18-19'!C12+'Circuit 3 Data FY 18-19'!C12+'Circuit 4 Data FY 18-19'!C12+'Circuit 5 Data FY 18-19'!C12+'Circuit 7 Data FY 18-19'!C12+'Circuit 8 Data FY 18-19'!C12+'Circuit 14 Data FY 18-19'!C12</f>
        <v>872</v>
      </c>
      <c r="D12" s="3">
        <f>'Circuit 1 Data  FY 18-19'!D12+'Circuit 2 Data FY 18-19'!D12+'Circuit 3 Data FY 18-19'!D12+'Circuit 4 Data FY 18-19'!D12+'Circuit 5 Data FY 18-19'!D12+'Circuit 7 Data FY 18-19'!D12+'Circuit 8 Data FY 18-19'!D12+'Circuit 14 Data FY 18-19'!D12</f>
        <v>792</v>
      </c>
      <c r="E12" s="3">
        <f>'Circuit 1 Data  FY 18-19'!E12+'Circuit 2 Data FY 18-19'!E12+'Circuit 3 Data FY 18-19'!E12+'Circuit 4 Data FY 18-19'!E12+'Circuit 5 Data FY 18-19'!E12+'Circuit 7 Data FY 18-19'!E12+'Circuit 8 Data FY 18-19'!E12+'Circuit 14 Data FY 18-19'!E12</f>
        <v>794</v>
      </c>
      <c r="F12" s="3">
        <f>'Circuit 1 Data  FY 18-19'!F12+'Circuit 2 Data FY 18-19'!F12+'Circuit 3 Data FY 18-19'!F12+'Circuit 4 Data FY 18-19'!F12+'Circuit 5 Data FY 18-19'!F12+'Circuit 7 Data FY 18-19'!F12+'Circuit 8 Data FY 18-19'!F12+'Circuit 14 Data FY 18-19'!F12</f>
        <v>811</v>
      </c>
      <c r="G12" s="3">
        <f>'Circuit 1 Data  FY 18-19'!G12+'Circuit 2 Data FY 18-19'!G12+'Circuit 3 Data FY 18-19'!G12+'Circuit 4 Data FY 18-19'!G12+'Circuit 5 Data FY 18-19'!G12+'Circuit 7 Data FY 18-19'!G12+'Circuit 8 Data FY 18-19'!G12+'Circuit 14 Data FY 18-19'!G12</f>
        <v>787</v>
      </c>
      <c r="H12" s="3">
        <f>'Circuit 1 Data  FY 18-19'!H12+'Circuit 2 Data FY 18-19'!H12+'Circuit 3 Data FY 18-19'!H12+'Circuit 4 Data FY 18-19'!H12+'Circuit 5 Data FY 18-19'!H12+'Circuit 7 Data FY 18-19'!H12+'Circuit 8 Data FY 18-19'!H12+'Circuit 14 Data FY 18-19'!H12</f>
        <v>772</v>
      </c>
      <c r="I12" s="3">
        <f>'Circuit 1 Data  FY 18-19'!I12+'Circuit 2 Data FY 18-19'!I12+'Circuit 3 Data FY 18-19'!I12+'Circuit 4 Data FY 18-19'!I12+'Circuit 5 Data FY 18-19'!I12+'Circuit 7 Data FY 18-19'!I12+'Circuit 8 Data FY 18-19'!I12+'Circuit 14 Data FY 18-19'!I12</f>
        <v>744</v>
      </c>
      <c r="J12" s="3">
        <f>'Circuit 1 Data  FY 18-19'!J12+'Circuit 2 Data FY 18-19'!J12+'Circuit 3 Data FY 18-19'!J12+'Circuit 4 Data FY 18-19'!J12+'Circuit 5 Data FY 18-19'!J12+'Circuit 7 Data FY 18-19'!J12+'Circuit 8 Data FY 18-19'!J12+'Circuit 14 Data FY 18-19'!J12</f>
        <v>730</v>
      </c>
      <c r="K12" s="3">
        <f>'Circuit 1 Data  FY 18-19'!K12+'Circuit 2 Data FY 18-19'!K12+'Circuit 3 Data FY 18-19'!K12+'Circuit 4 Data FY 18-19'!K12+'Circuit 5 Data FY 18-19'!K12+'Circuit 7 Data FY 18-19'!K12+'Circuit 8 Data FY 18-19'!K12+'Circuit 14 Data FY 18-19'!K12</f>
        <v>730</v>
      </c>
      <c r="L12" s="3">
        <f>'Circuit 1 Data  FY 18-19'!L12+'Circuit 2 Data FY 18-19'!L12+'Circuit 3 Data FY 18-19'!L12+'Circuit 4 Data FY 18-19'!L12+'Circuit 5 Data FY 18-19'!L12+'Circuit 7 Data FY 18-19'!L12+'Circuit 8 Data FY 18-19'!L12+'Circuit 14 Data FY 18-19'!L12</f>
        <v>682</v>
      </c>
      <c r="M12" s="3">
        <f>'Circuit 1 Data  FY 18-19'!M12+'Circuit 2 Data FY 18-19'!M12+'Circuit 3 Data FY 18-19'!M12+'Circuit 4 Data FY 18-19'!M12+'Circuit 5 Data FY 18-19'!M12+'Circuit 7 Data FY 18-19'!M12+'Circuit 8 Data FY 18-19'!M12+'Circuit 14 Data FY 18-19'!M12</f>
        <v>590</v>
      </c>
      <c r="N12" s="3"/>
    </row>
    <row r="13" spans="1:14" x14ac:dyDescent="0.25">
      <c r="A13" s="2" t="s">
        <v>61</v>
      </c>
      <c r="B13" s="3">
        <f>'Circuit 1 Data  FY 18-19'!B13+'Circuit 2 Data FY 18-19'!B13+'Circuit 3 Data FY 18-19'!B13+'Circuit 4 Data FY 18-19'!B13+'Circuit 5 Data FY 18-19'!B13+'Circuit 7 Data FY 18-19'!B13+'Circuit 8 Data FY 18-19'!B13+'Circuit 14 Data FY 18-19'!B13</f>
        <v>360</v>
      </c>
      <c r="C13" s="3">
        <f>'Circuit 1 Data  FY 18-19'!C13+'Circuit 2 Data FY 18-19'!C13+'Circuit 3 Data FY 18-19'!C13+'Circuit 4 Data FY 18-19'!C13+'Circuit 5 Data FY 18-19'!C13+'Circuit 7 Data FY 18-19'!C13+'Circuit 8 Data FY 18-19'!C13+'Circuit 14 Data FY 18-19'!C13</f>
        <v>281</v>
      </c>
      <c r="D13" s="3">
        <f>'Circuit 1 Data  FY 18-19'!D13+'Circuit 2 Data FY 18-19'!D13+'Circuit 3 Data FY 18-19'!D13+'Circuit 4 Data FY 18-19'!D13+'Circuit 5 Data FY 18-19'!D13+'Circuit 7 Data FY 18-19'!D13+'Circuit 8 Data FY 18-19'!D13+'Circuit 14 Data FY 18-19'!D13</f>
        <v>271</v>
      </c>
      <c r="E13" s="3">
        <f>'Circuit 1 Data  FY 18-19'!E13+'Circuit 2 Data FY 18-19'!E13+'Circuit 3 Data FY 18-19'!E13+'Circuit 4 Data FY 18-19'!E13+'Circuit 5 Data FY 18-19'!E13+'Circuit 7 Data FY 18-19'!E13+'Circuit 8 Data FY 18-19'!E13+'Circuit 14 Data FY 18-19'!E13</f>
        <v>292</v>
      </c>
      <c r="F13" s="3">
        <f>'Circuit 1 Data  FY 18-19'!F13+'Circuit 2 Data FY 18-19'!F13+'Circuit 3 Data FY 18-19'!F13+'Circuit 4 Data FY 18-19'!F13+'Circuit 5 Data FY 18-19'!F13+'Circuit 7 Data FY 18-19'!F13+'Circuit 8 Data FY 18-19'!F13+'Circuit 14 Data FY 18-19'!F13</f>
        <v>287</v>
      </c>
      <c r="G13" s="3">
        <f>'Circuit 1 Data  FY 18-19'!G13+'Circuit 2 Data FY 18-19'!G13+'Circuit 3 Data FY 18-19'!G13+'Circuit 4 Data FY 18-19'!G13+'Circuit 5 Data FY 18-19'!G13+'Circuit 7 Data FY 18-19'!G13+'Circuit 8 Data FY 18-19'!G13+'Circuit 14 Data FY 18-19'!G13</f>
        <v>279</v>
      </c>
      <c r="H13" s="3">
        <f>'Circuit 1 Data  FY 18-19'!H13+'Circuit 2 Data FY 18-19'!H13+'Circuit 3 Data FY 18-19'!H13+'Circuit 4 Data FY 18-19'!H13+'Circuit 5 Data FY 18-19'!H13+'Circuit 7 Data FY 18-19'!H13+'Circuit 8 Data FY 18-19'!H13+'Circuit 14 Data FY 18-19'!H13</f>
        <v>286</v>
      </c>
      <c r="I13" s="3">
        <f>'Circuit 1 Data  FY 18-19'!I13+'Circuit 2 Data FY 18-19'!I13+'Circuit 3 Data FY 18-19'!I13+'Circuit 4 Data FY 18-19'!I13+'Circuit 5 Data FY 18-19'!I13+'Circuit 7 Data FY 18-19'!I13+'Circuit 8 Data FY 18-19'!I13+'Circuit 14 Data FY 18-19'!I13</f>
        <v>282</v>
      </c>
      <c r="J13" s="3">
        <f>'Circuit 1 Data  FY 18-19'!J13+'Circuit 2 Data FY 18-19'!J13+'Circuit 3 Data FY 18-19'!J13+'Circuit 4 Data FY 18-19'!J13+'Circuit 5 Data FY 18-19'!J13+'Circuit 7 Data FY 18-19'!J13+'Circuit 8 Data FY 18-19'!J13+'Circuit 14 Data FY 18-19'!J13</f>
        <v>257</v>
      </c>
      <c r="K13" s="3">
        <f>'Circuit 1 Data  FY 18-19'!K13+'Circuit 2 Data FY 18-19'!K13+'Circuit 3 Data FY 18-19'!K13+'Circuit 4 Data FY 18-19'!K13+'Circuit 5 Data FY 18-19'!K13+'Circuit 7 Data FY 18-19'!K13+'Circuit 8 Data FY 18-19'!K13+'Circuit 14 Data FY 18-19'!K13</f>
        <v>202</v>
      </c>
      <c r="L13" s="3">
        <f>'Circuit 1 Data  FY 18-19'!L13+'Circuit 2 Data FY 18-19'!L13+'Circuit 3 Data FY 18-19'!L13+'Circuit 4 Data FY 18-19'!L13+'Circuit 5 Data FY 18-19'!L13+'Circuit 7 Data FY 18-19'!L13+'Circuit 8 Data FY 18-19'!L13+'Circuit 14 Data FY 18-19'!L13</f>
        <v>214</v>
      </c>
      <c r="M13" s="3">
        <f>'Circuit 1 Data  FY 18-19'!M13+'Circuit 2 Data FY 18-19'!M13+'Circuit 3 Data FY 18-19'!M13+'Circuit 4 Data FY 18-19'!M13+'Circuit 5 Data FY 18-19'!M13+'Circuit 7 Data FY 18-19'!M13+'Circuit 8 Data FY 18-19'!M13+'Circuit 14 Data FY 18-19'!M13</f>
        <v>207</v>
      </c>
      <c r="N13" s="3"/>
    </row>
    <row r="14" spans="1:14" x14ac:dyDescent="0.25">
      <c r="A14" s="2" t="s">
        <v>3</v>
      </c>
      <c r="B14" s="3">
        <f>'Circuit 1 Data  FY 18-19'!B14+'Circuit 2 Data FY 18-19'!B14+'Circuit 3 Data FY 18-19'!B14+'Circuit 4 Data FY 18-19'!B14+'Circuit 5 Data FY 18-19'!B14+'Circuit 7 Data FY 18-19'!B14+'Circuit 8 Data FY 18-19'!B14+'Circuit 14 Data FY 18-19'!B14</f>
        <v>228</v>
      </c>
      <c r="C14" s="3">
        <f>'Circuit 1 Data  FY 18-19'!C14+'Circuit 2 Data FY 18-19'!C14+'Circuit 3 Data FY 18-19'!C14+'Circuit 4 Data FY 18-19'!C14+'Circuit 5 Data FY 18-19'!C14+'Circuit 7 Data FY 18-19'!C14+'Circuit 8 Data FY 18-19'!C14+'Circuit 14 Data FY 18-19'!C14</f>
        <v>231</v>
      </c>
      <c r="D14" s="3">
        <f>'Circuit 1 Data  FY 18-19'!D14+'Circuit 2 Data FY 18-19'!D14+'Circuit 3 Data FY 18-19'!D14+'Circuit 4 Data FY 18-19'!D14+'Circuit 5 Data FY 18-19'!D14+'Circuit 7 Data FY 18-19'!D14+'Circuit 8 Data FY 18-19'!D14+'Circuit 14 Data FY 18-19'!D14</f>
        <v>235</v>
      </c>
      <c r="E14" s="3">
        <f>'Circuit 1 Data  FY 18-19'!E14+'Circuit 2 Data FY 18-19'!E14+'Circuit 3 Data FY 18-19'!E14+'Circuit 4 Data FY 18-19'!E14+'Circuit 5 Data FY 18-19'!E14+'Circuit 7 Data FY 18-19'!E14+'Circuit 8 Data FY 18-19'!E14+'Circuit 14 Data FY 18-19'!E14</f>
        <v>231</v>
      </c>
      <c r="F14" s="3">
        <f>'Circuit 1 Data  FY 18-19'!F14+'Circuit 2 Data FY 18-19'!F14+'Circuit 3 Data FY 18-19'!F14+'Circuit 4 Data FY 18-19'!F14+'Circuit 5 Data FY 18-19'!F14+'Circuit 7 Data FY 18-19'!F14+'Circuit 8 Data FY 18-19'!F14+'Circuit 14 Data FY 18-19'!F14</f>
        <v>227</v>
      </c>
      <c r="G14" s="3">
        <f>'Circuit 1 Data  FY 18-19'!G14+'Circuit 2 Data FY 18-19'!G14+'Circuit 3 Data FY 18-19'!G14+'Circuit 4 Data FY 18-19'!G14+'Circuit 5 Data FY 18-19'!G14+'Circuit 7 Data FY 18-19'!G14+'Circuit 8 Data FY 18-19'!G14+'Circuit 14 Data FY 18-19'!G14</f>
        <v>223</v>
      </c>
      <c r="H14" s="3">
        <f>'Circuit 1 Data  FY 18-19'!H14+'Circuit 2 Data FY 18-19'!H14+'Circuit 3 Data FY 18-19'!H14+'Circuit 4 Data FY 18-19'!H14+'Circuit 5 Data FY 18-19'!H14+'Circuit 7 Data FY 18-19'!H14+'Circuit 8 Data FY 18-19'!H14+'Circuit 14 Data FY 18-19'!H14</f>
        <v>222</v>
      </c>
      <c r="I14" s="3">
        <f>'Circuit 1 Data  FY 18-19'!I14+'Circuit 2 Data FY 18-19'!I14+'Circuit 3 Data FY 18-19'!I14+'Circuit 4 Data FY 18-19'!I14+'Circuit 5 Data FY 18-19'!I14+'Circuit 7 Data FY 18-19'!I14+'Circuit 8 Data FY 18-19'!I14+'Circuit 14 Data FY 18-19'!I14</f>
        <v>221</v>
      </c>
      <c r="J14" s="3">
        <f>'Circuit 1 Data  FY 18-19'!J14+'Circuit 2 Data FY 18-19'!J14+'Circuit 3 Data FY 18-19'!J14+'Circuit 4 Data FY 18-19'!J14+'Circuit 5 Data FY 18-19'!J14+'Circuit 7 Data FY 18-19'!J14+'Circuit 8 Data FY 18-19'!J14+'Circuit 14 Data FY 18-19'!J14</f>
        <v>225</v>
      </c>
      <c r="K14" s="3">
        <f>'Circuit 1 Data  FY 18-19'!K14+'Circuit 2 Data FY 18-19'!K14+'Circuit 3 Data FY 18-19'!K14+'Circuit 4 Data FY 18-19'!K14+'Circuit 5 Data FY 18-19'!K14+'Circuit 7 Data FY 18-19'!K14+'Circuit 8 Data FY 18-19'!K14+'Circuit 14 Data FY 18-19'!K14</f>
        <v>223</v>
      </c>
      <c r="L14" s="3">
        <f>'Circuit 1 Data  FY 18-19'!L14+'Circuit 2 Data FY 18-19'!L14+'Circuit 3 Data FY 18-19'!L14+'Circuit 4 Data FY 18-19'!L14+'Circuit 5 Data FY 18-19'!L14+'Circuit 7 Data FY 18-19'!L14+'Circuit 8 Data FY 18-19'!L14+'Circuit 14 Data FY 18-19'!L14</f>
        <v>221</v>
      </c>
      <c r="M14" s="3">
        <f>'Circuit 1 Data  FY 18-19'!M14+'Circuit 2 Data FY 18-19'!M14+'Circuit 3 Data FY 18-19'!M14+'Circuit 4 Data FY 18-19'!M14+'Circuit 5 Data FY 18-19'!M14+'Circuit 7 Data FY 18-19'!M14+'Circuit 8 Data FY 18-19'!M14+'Circuit 14 Data FY 18-19'!M14</f>
        <v>135</v>
      </c>
      <c r="N14" s="3"/>
    </row>
    <row r="15" spans="1:14" x14ac:dyDescent="0.25">
      <c r="A15" s="2"/>
    </row>
    <row r="16" spans="1:14" x14ac:dyDescent="0.25">
      <c r="A16" s="2"/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  <c r="N16" s="1"/>
    </row>
    <row r="17" spans="1:14" x14ac:dyDescent="0.25">
      <c r="A17" s="2" t="s">
        <v>4</v>
      </c>
      <c r="B17" s="3">
        <f>'Circuit 1 Data  FY 18-19'!B17+'Circuit 2 Data FY 18-19'!B17+'Circuit 3 Data FY 18-19'!B17+'Circuit 4 Data FY 18-19'!B17+'Circuit 5 Data FY 18-19'!B17+'Circuit 7 Data FY 18-19'!B17+'Circuit 8 Data FY 18-19'!B17+'Circuit 14 Data FY 18-19'!B17</f>
        <v>40</v>
      </c>
      <c r="C17" s="3">
        <f>'Circuit 1 Data  FY 18-19'!C17+'Circuit 2 Data FY 18-19'!C17+'Circuit 3 Data FY 18-19'!C17+'Circuit 4 Data FY 18-19'!C17+'Circuit 5 Data FY 18-19'!C17+'Circuit 7 Data FY 18-19'!C17+'Circuit 8 Data FY 18-19'!C17+'Circuit 14 Data FY 18-19'!C17</f>
        <v>106</v>
      </c>
      <c r="D17" s="3">
        <f>'Circuit 1 Data  FY 18-19'!D17+'Circuit 2 Data FY 18-19'!D17+'Circuit 3 Data FY 18-19'!D17+'Circuit 4 Data FY 18-19'!D17+'Circuit 5 Data FY 18-19'!D17+'Circuit 7 Data FY 18-19'!D17+'Circuit 8 Data FY 18-19'!D17+'Circuit 14 Data FY 18-19'!D17</f>
        <v>111</v>
      </c>
      <c r="E17" s="3">
        <f>'Circuit 1 Data  FY 18-19'!E17+'Circuit 2 Data FY 18-19'!E17+'Circuit 3 Data FY 18-19'!E17+'Circuit 4 Data FY 18-19'!E17+'Circuit 5 Data FY 18-19'!E17+'Circuit 7 Data FY 18-19'!E17+'Circuit 8 Data FY 18-19'!E17+'Circuit 14 Data FY 18-19'!E17</f>
        <v>34</v>
      </c>
      <c r="F17" s="3">
        <f>'Circuit 1 Data  FY 18-19'!F17+'Circuit 2 Data FY 18-19'!F17+'Circuit 3 Data FY 18-19'!F17+'Circuit 4 Data FY 18-19'!F17+'Circuit 5 Data FY 18-19'!F17+'Circuit 7 Data FY 18-19'!F17+'Circuit 8 Data FY 18-19'!F17+'Circuit 14 Data FY 18-19'!F17</f>
        <v>99</v>
      </c>
      <c r="G17" s="3">
        <f>'Circuit 1 Data  FY 18-19'!G17+'Circuit 2 Data FY 18-19'!G17+'Circuit 3 Data FY 18-19'!G17+'Circuit 4 Data FY 18-19'!G17+'Circuit 5 Data FY 18-19'!G17+'Circuit 7 Data FY 18-19'!G17+'Circuit 8 Data FY 18-19'!G17+'Circuit 14 Data FY 18-19'!G17</f>
        <v>95</v>
      </c>
      <c r="H17" s="3">
        <f>'Circuit 1 Data  FY 18-19'!H17+'Circuit 2 Data FY 18-19'!H17+'Circuit 3 Data FY 18-19'!H17+'Circuit 4 Data FY 18-19'!H17+'Circuit 5 Data FY 18-19'!H17+'Circuit 7 Data FY 18-19'!H17+'Circuit 8 Data FY 18-19'!H17+'Circuit 14 Data FY 18-19'!H17</f>
        <v>77</v>
      </c>
      <c r="I17" s="3">
        <f>'Circuit 1 Data  FY 18-19'!I17+'Circuit 2 Data FY 18-19'!I17+'Circuit 3 Data FY 18-19'!I17+'Circuit 4 Data FY 18-19'!I17+'Circuit 5 Data FY 18-19'!I17+'Circuit 7 Data FY 18-19'!I17+'Circuit 8 Data FY 18-19'!I17+'Circuit 14 Data FY 18-19'!I17</f>
        <v>80</v>
      </c>
      <c r="J17" s="3">
        <f>'Circuit 1 Data  FY 18-19'!J17+'Circuit 2 Data FY 18-19'!J17+'Circuit 3 Data FY 18-19'!J17+'Circuit 4 Data FY 18-19'!J17+'Circuit 5 Data FY 18-19'!J17+'Circuit 7 Data FY 18-19'!J17+'Circuit 8 Data FY 18-19'!J17+'Circuit 14 Data FY 18-19'!J17</f>
        <v>72</v>
      </c>
      <c r="K17" s="3">
        <f>'Circuit 1 Data  FY 18-19'!K17+'Circuit 2 Data FY 18-19'!K17+'Circuit 3 Data FY 18-19'!K17+'Circuit 4 Data FY 18-19'!K17+'Circuit 5 Data FY 18-19'!K17+'Circuit 7 Data FY 18-19'!K17+'Circuit 8 Data FY 18-19'!K17+'Circuit 14 Data FY 18-19'!K17</f>
        <v>88</v>
      </c>
      <c r="L17" s="3">
        <f>'Circuit 1 Data  FY 18-19'!L17+'Circuit 2 Data FY 18-19'!L17+'Circuit 3 Data FY 18-19'!L17+'Circuit 4 Data FY 18-19'!L17+'Circuit 5 Data FY 18-19'!L17+'Circuit 7 Data FY 18-19'!L17+'Circuit 8 Data FY 18-19'!L17+'Circuit 14 Data FY 18-19'!L17</f>
        <v>87</v>
      </c>
      <c r="M17" s="3">
        <f>'Circuit 1 Data  FY 18-19'!M17+'Circuit 2 Data FY 18-19'!M17+'Circuit 3 Data FY 18-19'!M17+'Circuit 4 Data FY 18-19'!M17+'Circuit 5 Data FY 18-19'!M17+'Circuit 7 Data FY 18-19'!M17+'Circuit 8 Data FY 18-19'!M17+'Circuit 14 Data FY 18-19'!M17</f>
        <v>70</v>
      </c>
      <c r="N17" s="3"/>
    </row>
    <row r="18" spans="1:14" x14ac:dyDescent="0.25">
      <c r="A18" s="2" t="s">
        <v>5</v>
      </c>
      <c r="B18" s="3">
        <f>'Circuit 1 Data  FY 18-19'!B18+'Circuit 2 Data FY 18-19'!B18+'Circuit 3 Data FY 18-19'!B18+'Circuit 4 Data FY 18-19'!B18+'Circuit 5 Data FY 18-19'!B18+'Circuit 7 Data FY 18-19'!B18+'Circuit 8 Data FY 18-19'!B18+'Circuit 14 Data FY 18-19'!B18</f>
        <v>114</v>
      </c>
      <c r="C18" s="3">
        <f>'Circuit 1 Data  FY 18-19'!C18+'Circuit 2 Data FY 18-19'!C18+'Circuit 3 Data FY 18-19'!C18+'Circuit 4 Data FY 18-19'!C18+'Circuit 5 Data FY 18-19'!C18+'Circuit 7 Data FY 18-19'!C18+'Circuit 8 Data FY 18-19'!C18+'Circuit 14 Data FY 18-19'!C18</f>
        <v>141</v>
      </c>
      <c r="D18" s="3">
        <f>'Circuit 1 Data  FY 18-19'!D18+'Circuit 2 Data FY 18-19'!D18+'Circuit 3 Data FY 18-19'!D18+'Circuit 4 Data FY 18-19'!D18+'Circuit 5 Data FY 18-19'!D18+'Circuit 7 Data FY 18-19'!D18+'Circuit 8 Data FY 18-19'!D18+'Circuit 14 Data FY 18-19'!D18</f>
        <v>70</v>
      </c>
      <c r="E18" s="3">
        <f>'Circuit 1 Data  FY 18-19'!E18+'Circuit 2 Data FY 18-19'!E18+'Circuit 3 Data FY 18-19'!E18+'Circuit 4 Data FY 18-19'!E18+'Circuit 5 Data FY 18-19'!E18+'Circuit 7 Data FY 18-19'!E18+'Circuit 8 Data FY 18-19'!E18+'Circuit 14 Data FY 18-19'!E18</f>
        <v>55</v>
      </c>
      <c r="F18" s="3">
        <f>'Circuit 1 Data  FY 18-19'!F18+'Circuit 2 Data FY 18-19'!F18+'Circuit 3 Data FY 18-19'!F18+'Circuit 4 Data FY 18-19'!F18+'Circuit 5 Data FY 18-19'!F18+'Circuit 7 Data FY 18-19'!F18+'Circuit 8 Data FY 18-19'!F18+'Circuit 14 Data FY 18-19'!F18</f>
        <v>81</v>
      </c>
      <c r="G18" s="3">
        <f>'Circuit 1 Data  FY 18-19'!G18+'Circuit 2 Data FY 18-19'!G18+'Circuit 3 Data FY 18-19'!G18+'Circuit 4 Data FY 18-19'!G18+'Circuit 5 Data FY 18-19'!G18+'Circuit 7 Data FY 18-19'!G18+'Circuit 8 Data FY 18-19'!G18+'Circuit 14 Data FY 18-19'!G18</f>
        <v>66</v>
      </c>
      <c r="H18" s="3">
        <f>'Circuit 1 Data  FY 18-19'!H18+'Circuit 2 Data FY 18-19'!H18+'Circuit 3 Data FY 18-19'!H18+'Circuit 4 Data FY 18-19'!H18+'Circuit 5 Data FY 18-19'!H18+'Circuit 7 Data FY 18-19'!H18+'Circuit 8 Data FY 18-19'!H18+'Circuit 14 Data FY 18-19'!H18</f>
        <v>77</v>
      </c>
      <c r="I18" s="3">
        <f>'Circuit 1 Data  FY 18-19'!I18+'Circuit 2 Data FY 18-19'!I18+'Circuit 3 Data FY 18-19'!I18+'Circuit 4 Data FY 18-19'!I18+'Circuit 5 Data FY 18-19'!I18+'Circuit 7 Data FY 18-19'!I18+'Circuit 8 Data FY 18-19'!I18+'Circuit 14 Data FY 18-19'!I18</f>
        <v>70</v>
      </c>
      <c r="J18" s="3">
        <f>'Circuit 1 Data  FY 18-19'!J18+'Circuit 2 Data FY 18-19'!J18+'Circuit 3 Data FY 18-19'!J18+'Circuit 4 Data FY 18-19'!J18+'Circuit 5 Data FY 18-19'!J18+'Circuit 7 Data FY 18-19'!J18+'Circuit 8 Data FY 18-19'!J18+'Circuit 14 Data FY 18-19'!J18</f>
        <v>104</v>
      </c>
      <c r="K18" s="3">
        <f>'Circuit 1 Data  FY 18-19'!K18+'Circuit 2 Data FY 18-19'!K18+'Circuit 3 Data FY 18-19'!K18+'Circuit 4 Data FY 18-19'!K18+'Circuit 5 Data FY 18-19'!K18+'Circuit 7 Data FY 18-19'!K18+'Circuit 8 Data FY 18-19'!K18+'Circuit 14 Data FY 18-19'!K18</f>
        <v>90</v>
      </c>
      <c r="L18" s="3">
        <f>'Circuit 1 Data  FY 18-19'!L18+'Circuit 2 Data FY 18-19'!L18+'Circuit 3 Data FY 18-19'!L18+'Circuit 4 Data FY 18-19'!L18+'Circuit 5 Data FY 18-19'!L18+'Circuit 7 Data FY 18-19'!L18+'Circuit 8 Data FY 18-19'!L18+'Circuit 14 Data FY 18-19'!L18</f>
        <v>41</v>
      </c>
      <c r="M18" s="3">
        <f>'Circuit 1 Data  FY 18-19'!M18+'Circuit 2 Data FY 18-19'!M18+'Circuit 3 Data FY 18-19'!M18+'Circuit 4 Data FY 18-19'!M18+'Circuit 5 Data FY 18-19'!M18+'Circuit 7 Data FY 18-19'!M18+'Circuit 8 Data FY 18-19'!M18+'Circuit 14 Data FY 18-19'!M18</f>
        <v>5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55</v>
      </c>
      <c r="N2" s="17" t="str">
        <f>'Statewide Charts FY 18-19'!N2</f>
        <v>August 2018</v>
      </c>
    </row>
    <row r="24" spans="2:14" x14ac:dyDescent="0.25">
      <c r="B24" s="2" t="str">
        <f>B2</f>
        <v>Circuit 19</v>
      </c>
      <c r="N24" s="17" t="str">
        <f>'Statewide Charts FY 18-19'!N2</f>
        <v>August 2018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18-19'!N2</f>
        <v>August 2018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20" sqref="M20"/>
    </sheetView>
  </sheetViews>
  <sheetFormatPr defaultColWidth="8.28515625" defaultRowHeight="15" x14ac:dyDescent="0.25"/>
  <cols>
    <col min="1" max="1" width="43.7109375" style="2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s="2" customFormat="1" x14ac:dyDescent="0.25"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v>2190</v>
      </c>
      <c r="C2" s="3">
        <v>2218</v>
      </c>
      <c r="D2" s="3">
        <v>2177</v>
      </c>
      <c r="E2" s="3">
        <v>2163</v>
      </c>
      <c r="F2" s="3">
        <v>2185</v>
      </c>
      <c r="G2" s="3">
        <f>[6]Sheet1!$S$110</f>
        <v>2180</v>
      </c>
      <c r="H2" s="3">
        <f>[7]Sheet1!$S$110</f>
        <v>2137</v>
      </c>
      <c r="I2" s="3">
        <f>[8]Sheet1!$S$110</f>
        <v>2150</v>
      </c>
      <c r="J2" s="3">
        <f>[9]Sheet1!$S$110</f>
        <v>2132</v>
      </c>
      <c r="K2" s="3">
        <f>[10]Sheet1!$S$110</f>
        <v>2132</v>
      </c>
      <c r="L2" s="3">
        <f>[11]Sheet1!$S$110</f>
        <v>2148</v>
      </c>
      <c r="M2" s="3">
        <f>[12]Sheet1!$S$110</f>
        <v>2138</v>
      </c>
    </row>
    <row r="3" spans="1:13" x14ac:dyDescent="0.25">
      <c r="A3" s="2" t="s">
        <v>0</v>
      </c>
      <c r="B3" s="3">
        <v>1154</v>
      </c>
      <c r="C3" s="3">
        <v>1209</v>
      </c>
      <c r="D3" s="3">
        <v>1208</v>
      </c>
      <c r="E3" s="3">
        <v>1221</v>
      </c>
      <c r="F3" s="3">
        <v>1260</v>
      </c>
      <c r="G3" s="3">
        <f>'[68]20th Circuit Summary 02.18'!$B$7</f>
        <v>1276</v>
      </c>
      <c r="H3" s="3">
        <f>'[69]20th Circuit Summary 03.18'!$B$7</f>
        <v>1298</v>
      </c>
      <c r="I3" s="3">
        <f>'[68]20th Circuit Summary 04.18'!$B$7</f>
        <v>1332</v>
      </c>
      <c r="J3" s="3">
        <f>'[68]20th Circuit Summary 05.18'!$B$7</f>
        <v>1315</v>
      </c>
      <c r="K3" s="3">
        <f>'[69]20th Circuit Summary 06.18'!$B$7</f>
        <v>1320</v>
      </c>
      <c r="L3" s="3">
        <f>'[68]20th Circuit Summary 07.18'!$B$7</f>
        <v>1327</v>
      </c>
      <c r="M3" s="3">
        <f>'[68]20th Circuit Summary 08.18'!$B$7</f>
        <v>1352</v>
      </c>
    </row>
    <row r="4" spans="1:13" x14ac:dyDescent="0.25">
      <c r="A4" s="2" t="s">
        <v>1</v>
      </c>
      <c r="B4" s="3">
        <v>968</v>
      </c>
      <c r="C4" s="3">
        <v>1014</v>
      </c>
      <c r="D4" s="3">
        <v>997</v>
      </c>
      <c r="E4" s="3">
        <v>1011</v>
      </c>
      <c r="F4" s="3">
        <v>1031</v>
      </c>
      <c r="G4" s="3">
        <f>'[68]20th Circuit Summary 02.18'!$B$16</f>
        <v>1053</v>
      </c>
      <c r="H4" s="3">
        <f>'[69]20th Circuit Summary 03.18'!$B$16</f>
        <v>1069</v>
      </c>
      <c r="I4" s="3">
        <f>'[68]20th Circuit Summary 04.18'!$B$16</f>
        <v>1078</v>
      </c>
      <c r="J4" s="3">
        <f>'[68]20th Circuit Summary 05.18'!$B$16</f>
        <v>1049</v>
      </c>
      <c r="K4" s="3">
        <f>'[69]20th Circuit Summary 06.18'!$B$16</f>
        <v>1044</v>
      </c>
      <c r="L4" s="3">
        <f>'[68]20th Circuit Summary 07.18'!$B$16</f>
        <v>1080</v>
      </c>
      <c r="M4" s="3">
        <f>'[68]20th Circuit Summary 08.18'!$B$16</f>
        <v>1097</v>
      </c>
    </row>
    <row r="5" spans="1:13" x14ac:dyDescent="0.25">
      <c r="A5" s="2" t="s">
        <v>6</v>
      </c>
      <c r="B5" s="3">
        <v>166</v>
      </c>
      <c r="C5" s="3">
        <v>178</v>
      </c>
      <c r="D5" s="3">
        <v>199</v>
      </c>
      <c r="E5" s="3">
        <v>194</v>
      </c>
      <c r="F5" s="3">
        <v>209</v>
      </c>
      <c r="G5" s="3">
        <f>'[68]20th Circuit Summary 02.18'!$B$9</f>
        <v>204</v>
      </c>
      <c r="H5" s="3">
        <f>'[69]20th Circuit Summary 03.18'!$B$9</f>
        <v>217</v>
      </c>
      <c r="I5" s="3">
        <f>'[68]20th Circuit Summary 04.18'!$B$9</f>
        <v>230</v>
      </c>
      <c r="J5" s="3">
        <f>'[68]20th Circuit Summary 05.18'!$B$9</f>
        <v>252</v>
      </c>
      <c r="K5" s="3">
        <f>'[69]20th Circuit Summary 06.18'!$B$9</f>
        <v>265</v>
      </c>
      <c r="L5" s="3">
        <f>'[68]20th Circuit Summary 07.18'!$B$9</f>
        <v>242</v>
      </c>
      <c r="M5" s="3">
        <f>'[68]20th Circuit Summary 08.18'!$B$9</f>
        <v>235</v>
      </c>
    </row>
    <row r="6" spans="1:13" x14ac:dyDescent="0.25">
      <c r="A6" s="2" t="s">
        <v>7</v>
      </c>
      <c r="B6" s="3">
        <v>20</v>
      </c>
      <c r="C6" s="3">
        <v>17</v>
      </c>
      <c r="D6" s="3">
        <v>12</v>
      </c>
      <c r="E6" s="3">
        <v>16</v>
      </c>
      <c r="F6" s="3">
        <v>20</v>
      </c>
      <c r="G6" s="3">
        <f t="shared" ref="G6:M6" si="0">G3-(G4+G5)</f>
        <v>19</v>
      </c>
      <c r="H6" s="3">
        <f t="shared" si="0"/>
        <v>12</v>
      </c>
      <c r="I6" s="3">
        <f t="shared" si="0"/>
        <v>24</v>
      </c>
      <c r="J6" s="3">
        <f t="shared" si="0"/>
        <v>14</v>
      </c>
      <c r="K6" s="3">
        <f t="shared" si="0"/>
        <v>11</v>
      </c>
      <c r="L6" s="3">
        <f t="shared" si="0"/>
        <v>5</v>
      </c>
      <c r="M6" s="3">
        <f t="shared" si="0"/>
        <v>20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v>535</v>
      </c>
      <c r="C9" s="3">
        <v>531</v>
      </c>
      <c r="D9" s="3">
        <v>548</v>
      </c>
      <c r="E9" s="3">
        <v>541</v>
      </c>
      <c r="F9" s="3">
        <v>536</v>
      </c>
      <c r="G9" s="3">
        <f>'[68]20th Circuit Summary 02.18'!$G$21</f>
        <v>549</v>
      </c>
      <c r="H9" s="3">
        <f>'[69]20th Circuit Summary 03.18'!$G$21</f>
        <v>544</v>
      </c>
      <c r="I9" s="3">
        <f>'[68]20th Circuit Summary 04.18'!$G$21</f>
        <v>530</v>
      </c>
      <c r="J9" s="3">
        <f>'[68]20th Circuit Summary 05.18'!$G$21</f>
        <v>535</v>
      </c>
      <c r="K9" s="3">
        <f>'[69]20th Circuit Summary 06.18'!$G$21</f>
        <v>547</v>
      </c>
      <c r="L9" s="3">
        <f>'[68]20th Circuit Summary 07.18'!$G$22</f>
        <v>537</v>
      </c>
      <c r="M9" s="3">
        <f>'[68]20th Circuit Summary 08.18'!$G$22+'[16]GAL Alumni by County'!$G$43</f>
        <v>848</v>
      </c>
    </row>
    <row r="10" spans="1:13" x14ac:dyDescent="0.25">
      <c r="A10" s="2" t="s">
        <v>58</v>
      </c>
      <c r="B10" s="3">
        <v>507</v>
      </c>
      <c r="C10" s="3">
        <v>507</v>
      </c>
      <c r="D10" s="3">
        <v>525</v>
      </c>
      <c r="E10" s="3">
        <v>516</v>
      </c>
      <c r="F10" s="3">
        <v>510</v>
      </c>
      <c r="G10" s="3">
        <f>'[68]20th Circuit Summary 02.18'!$G$16</f>
        <v>523</v>
      </c>
      <c r="H10" s="3">
        <f>'[69]20th Circuit Summary 03.18'!$G$16</f>
        <v>518</v>
      </c>
      <c r="I10" s="3">
        <f>'[68]20th Circuit Summary 04.18'!$G$16</f>
        <v>504</v>
      </c>
      <c r="J10" s="3">
        <f>'[68]20th Circuit Summary 05.18'!$G$16</f>
        <v>509</v>
      </c>
      <c r="K10" s="3">
        <f>'[69]20th Circuit Summary 06.18'!$G$16</f>
        <v>520</v>
      </c>
      <c r="L10" s="3">
        <f>'[68]20th Circuit Summary 07.18'!$G$16</f>
        <v>495</v>
      </c>
      <c r="M10" s="3">
        <f>'[68]20th Circuit Summary 08.18'!$G$16</f>
        <v>490</v>
      </c>
    </row>
    <row r="11" spans="1:13" x14ac:dyDescent="0.25">
      <c r="A11" s="2" t="s">
        <v>59</v>
      </c>
      <c r="B11" s="3">
        <v>417</v>
      </c>
      <c r="C11" s="3">
        <v>438</v>
      </c>
      <c r="D11" s="3">
        <v>436</v>
      </c>
      <c r="E11" s="3">
        <v>439</v>
      </c>
      <c r="F11" s="3">
        <v>436</v>
      </c>
      <c r="G11" s="3">
        <f>'[68]20th Circuit Summary 02.18'!$H$16</f>
        <v>439</v>
      </c>
      <c r="H11" s="3">
        <f>'[69]20th Circuit Summary 03.18'!$H$16</f>
        <v>444</v>
      </c>
      <c r="I11" s="3">
        <f>'[68]20th Circuit Summary 04.18'!$H$16</f>
        <v>442</v>
      </c>
      <c r="J11" s="3">
        <f>'[68]20th Circuit Summary 05.18'!$H$16</f>
        <v>444</v>
      </c>
      <c r="K11" s="3">
        <f>'[69]20th Circuit Summary 06.18'!$H$16</f>
        <v>434</v>
      </c>
      <c r="L11" s="3">
        <f>'[68]20th Circuit Summary 07.18'!$H$16</f>
        <v>431</v>
      </c>
      <c r="M11" s="3">
        <f>'[68]20th Circuit Summary 08.18'!$H$16</f>
        <v>436</v>
      </c>
    </row>
    <row r="12" spans="1:13" x14ac:dyDescent="0.25">
      <c r="A12" s="2" t="s">
        <v>60</v>
      </c>
      <c r="B12" s="3">
        <v>90</v>
      </c>
      <c r="C12" s="3">
        <v>69</v>
      </c>
      <c r="D12" s="3">
        <v>89</v>
      </c>
      <c r="E12" s="3">
        <v>77</v>
      </c>
      <c r="F12" s="3">
        <v>74</v>
      </c>
      <c r="G12" s="3">
        <f>'[68]20th Circuit Summary 02.18'!$G$17</f>
        <v>84</v>
      </c>
      <c r="H12" s="3">
        <f>'[69]20th Circuit Summary 03.18'!$G$17</f>
        <v>74</v>
      </c>
      <c r="I12" s="3">
        <f>'[68]20th Circuit Summary 04.18'!$G$17</f>
        <v>62</v>
      </c>
      <c r="J12" s="3">
        <f>'[68]20th Circuit Summary 05.18'!$G$17</f>
        <v>65</v>
      </c>
      <c r="K12" s="3">
        <f>'[69]20th Circuit Summary 06.18'!$G$17</f>
        <v>86</v>
      </c>
      <c r="L12" s="3">
        <f>'[68]20th Circuit Summary 07.18'!$G$17</f>
        <v>64</v>
      </c>
      <c r="M12" s="3">
        <f>'[68]20th Circuit Summary 08.18'!$G$17</f>
        <v>54</v>
      </c>
    </row>
    <row r="13" spans="1:13" x14ac:dyDescent="0.25">
      <c r="A13" s="2" t="s">
        <v>61</v>
      </c>
      <c r="B13">
        <v>26</v>
      </c>
      <c r="C13">
        <v>24</v>
      </c>
      <c r="D13">
        <v>26</v>
      </c>
      <c r="E13">
        <v>25</v>
      </c>
      <c r="F13">
        <v>23</v>
      </c>
      <c r="G13">
        <f>'[23]6+ Months Inactive by County'!$G$43</f>
        <v>22</v>
      </c>
      <c r="H13">
        <f>'[24]6+ Months Inactive by County'!$G$43</f>
        <v>17</v>
      </c>
      <c r="I13">
        <f>'[25]6+ Months Inactive by County'!$G$43</f>
        <v>18</v>
      </c>
      <c r="J13">
        <f>'[26]6+ Months Inactive by County'!$G$43</f>
        <v>21</v>
      </c>
      <c r="K13">
        <f>'[27]6+ Months Inactive by County'!$G$43</f>
        <v>16</v>
      </c>
      <c r="L13">
        <f>'[28]6+ Months Inactive by County'!$G$43</f>
        <v>17</v>
      </c>
      <c r="M13">
        <f>'[29]6+ Months Inactive by County'!$G$43</f>
        <v>18</v>
      </c>
    </row>
    <row r="14" spans="1:13" x14ac:dyDescent="0.25">
      <c r="A14" s="2" t="s">
        <v>3</v>
      </c>
      <c r="B14" s="3">
        <v>28</v>
      </c>
      <c r="C14" s="3">
        <v>24</v>
      </c>
      <c r="D14" s="3">
        <v>23</v>
      </c>
      <c r="E14" s="3">
        <v>25</v>
      </c>
      <c r="F14" s="3">
        <v>26</v>
      </c>
      <c r="G14" s="3">
        <f>'[68]20th Circuit Summary 02.18'!$H$18</f>
        <v>26</v>
      </c>
      <c r="H14" s="3">
        <f>'[69]20th Circuit Summary 03.18'!$H$18</f>
        <v>26</v>
      </c>
      <c r="I14" s="3">
        <f>'[68]20th Circuit Summary 04.18'!$H$18</f>
        <v>26</v>
      </c>
      <c r="J14" s="3">
        <f>'[68]20th Circuit Summary 05.18'!$H$18</f>
        <v>26</v>
      </c>
      <c r="K14" s="3">
        <f>'[69]20th Circuit Summary 06.18'!$H$18</f>
        <v>27</v>
      </c>
      <c r="L14" s="3">
        <f>'[68]20th Circuit Summary 07.18'!$H$18</f>
        <v>28</v>
      </c>
      <c r="M14" s="3">
        <f>'[68]20th Circuit Summary 08.18'!$H$18</f>
        <v>28</v>
      </c>
    </row>
    <row r="16" spans="1:13" s="2" customFormat="1" x14ac:dyDescent="0.25"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v>14</v>
      </c>
      <c r="C17" s="3">
        <v>5</v>
      </c>
      <c r="D17" s="3">
        <v>29</v>
      </c>
      <c r="E17" s="3">
        <v>3</v>
      </c>
      <c r="F17" s="3">
        <v>7</v>
      </c>
      <c r="G17" s="3">
        <f>'[68]20th Circuit Summary 02.18'!$H$19</f>
        <v>21</v>
      </c>
      <c r="H17" s="3">
        <f>'[69]20th Circuit Summary 03.18'!$H$19</f>
        <v>11</v>
      </c>
      <c r="I17" s="3">
        <f>'[68]20th Circuit Summary 04.18'!$H$19</f>
        <v>0</v>
      </c>
      <c r="J17" s="3">
        <f>'[68]20th Circuit Summary 05.18'!$H$19</f>
        <v>14</v>
      </c>
      <c r="K17" s="3">
        <f>'[69]20th Circuit Summary 06.18'!$H$19</f>
        <v>18</v>
      </c>
      <c r="L17" s="3">
        <f>'[68]20th Circuit Summary 07.18'!$H$20</f>
        <v>0</v>
      </c>
      <c r="M17" s="3">
        <f>'[68]20th Circuit Summary 08.18'!$H$20</f>
        <v>16</v>
      </c>
    </row>
    <row r="18" spans="1:13" x14ac:dyDescent="0.25">
      <c r="A18" s="2" t="s">
        <v>5</v>
      </c>
      <c r="B18" s="3">
        <v>7</v>
      </c>
      <c r="C18" s="3">
        <v>12</v>
      </c>
      <c r="D18" s="3">
        <v>10</v>
      </c>
      <c r="E18" s="3">
        <v>12</v>
      </c>
      <c r="F18" s="3">
        <v>7</v>
      </c>
      <c r="G18" s="3">
        <f>'[68]20th Circuit Summary 02.18'!$H$20</f>
        <v>16</v>
      </c>
      <c r="H18" s="3">
        <f>'[69]20th Circuit Summary 03.18'!$H$20</f>
        <v>14</v>
      </c>
      <c r="I18" s="3">
        <f>'[68]20th Circuit Summary 04.18'!$H$20</f>
        <v>9</v>
      </c>
      <c r="J18" s="3">
        <f>'[68]20th Circuit Summary 05.18'!$H$20</f>
        <v>6</v>
      </c>
      <c r="K18" s="3">
        <f>'[69]20th Circuit Summary 06.18'!$H$20</f>
        <v>11</v>
      </c>
      <c r="L18" s="3">
        <f>'[68]20th Circuit Summary 07.18'!$H$21</f>
        <v>9</v>
      </c>
      <c r="M18" s="3">
        <f>'[68]20th Circuit Summary 08.18'!$H$21</f>
        <v>1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x14ac:dyDescent="0.25">
      <c r="B2" s="2" t="s">
        <v>35</v>
      </c>
      <c r="C2" s="13"/>
      <c r="N2" s="17" t="str">
        <f>'Statewide Charts FY 18-19'!N2</f>
        <v>August 2018</v>
      </c>
    </row>
    <row r="24" spans="2:14" x14ac:dyDescent="0.25">
      <c r="B24" s="2" t="str">
        <f>B2</f>
        <v>Circuit 20</v>
      </c>
      <c r="N24" s="17" t="str">
        <f>'Statewide Charts FY 18-19'!N2</f>
        <v>August 2018</v>
      </c>
    </row>
    <row r="46" spans="2:14" x14ac:dyDescent="0.25">
      <c r="B46" s="2" t="str">
        <f>B2</f>
        <v>Circuit 20</v>
      </c>
      <c r="N46" s="17" t="str">
        <f>'Statewide Charts FY 18-19'!N2</f>
        <v>August 2018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64</v>
      </c>
      <c r="N2" s="17" t="str">
        <f>'Statewide Charts FY 18-19'!N2</f>
        <v>August 2018</v>
      </c>
    </row>
    <row r="24" spans="2:14" x14ac:dyDescent="0.25">
      <c r="B24" s="2" t="str">
        <f>B2</f>
        <v>Northern Region</v>
      </c>
      <c r="N24" s="17" t="str">
        <f>'Statewide Charts FY 18-19'!N2</f>
        <v>August 2018</v>
      </c>
    </row>
    <row r="46" spans="2:14" x14ac:dyDescent="0.25">
      <c r="B46" s="2" t="str">
        <f>B2</f>
        <v>Northern Region</v>
      </c>
      <c r="N46" s="17" t="str">
        <f>'Statewide Charts FY 18-19'!$N$2</f>
        <v>August 2018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view="pageLayout" zoomScaleNormal="100" workbookViewId="0">
      <selection activeCell="L19" sqref="L19"/>
    </sheetView>
  </sheetViews>
  <sheetFormatPr defaultColWidth="9.140625" defaultRowHeight="15" x14ac:dyDescent="0.25"/>
  <cols>
    <col min="1" max="1" width="42.140625" customWidth="1"/>
    <col min="2" max="9" width="7.140625" customWidth="1"/>
    <col min="10" max="10" width="7.5703125" bestFit="1" customWidth="1"/>
    <col min="11" max="13" width="7.5703125" customWidth="1"/>
  </cols>
  <sheetData>
    <row r="1" spans="1:13" x14ac:dyDescent="0.25">
      <c r="A1" s="2"/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f>'Circuit 6 Data FY 18-19'!B2+'Circuit 9 OC Data FY 18-19'!B2+'Circuit 9 OS Data FY 18-19'!B2+'Circuit 10 Data FY 18-19'!B2+'Circuit 12 Data FY 18-19'!B2+'Circuit 13 Data FY 18-19'!B2+'Circuit 18 Data FY 18-19'!B2+'Circuit 20 Data FY 18-19'!B2</f>
        <v>15223</v>
      </c>
      <c r="C2" s="3">
        <f>'Circuit 6 Data FY 18-19'!C2+'Circuit 9 OC Data FY 18-19'!C2+'Circuit 9 OS Data FY 18-19'!C2+'Circuit 10 Data FY 18-19'!C2+'Circuit 12 Data FY 18-19'!C2+'Circuit 13 Data FY 18-19'!C2+'Circuit 18 Data FY 18-19'!C2+'Circuit 20 Data FY 18-19'!C2</f>
        <v>15220</v>
      </c>
      <c r="D2" s="3">
        <f>'Circuit 6 Data FY 18-19'!D2+'Circuit 9 OC Data FY 18-19'!D2+'Circuit 9 OS Data FY 18-19'!D2+'Circuit 10 Data FY 18-19'!D2+'Circuit 12 Data FY 18-19'!D2+'Circuit 13 Data FY 18-19'!D2+'Circuit 18 Data FY 18-19'!D2+'Circuit 20 Data FY 18-19'!D2</f>
        <v>15148</v>
      </c>
      <c r="E2" s="3">
        <f>'Circuit 6 Data FY 18-19'!E2+'Circuit 9 OC Data FY 18-19'!E2+'Circuit 9 OS Data FY 18-19'!E2+'Circuit 10 Data FY 18-19'!E2+'Circuit 12 Data FY 18-19'!E2+'Circuit 13 Data FY 18-19'!E2+'Circuit 18 Data FY 18-19'!E2+'Circuit 20 Data FY 18-19'!E2</f>
        <v>15004</v>
      </c>
      <c r="F2" s="3">
        <f>'Circuit 6 Data FY 18-19'!F2+'Circuit 9 OC Data FY 18-19'!F2+'Circuit 9 OS Data FY 18-19'!F2+'Circuit 10 Data FY 18-19'!F2+'Circuit 12 Data FY 18-19'!F2+'Circuit 13 Data FY 18-19'!F2+'Circuit 18 Data FY 18-19'!F2+'Circuit 20 Data FY 18-19'!F2</f>
        <v>14995</v>
      </c>
      <c r="G2" s="3">
        <f>'Circuit 6 Data FY 18-19'!G2+'Circuit 9 OC Data FY 18-19'!G2+'Circuit 9 OS Data FY 18-19'!G2+'Circuit 10 Data FY 18-19'!G2+'Circuit 12 Data FY 18-19'!G2+'Circuit 13 Data FY 18-19'!G2+'Circuit 18 Data FY 18-19'!G2+'Circuit 20 Data FY 18-19'!G2</f>
        <v>14991</v>
      </c>
      <c r="H2" s="3">
        <f>'Circuit 6 Data FY 18-19'!H2+'Circuit 9 OC Data FY 18-19'!H2+'Circuit 9 OS Data FY 18-19'!H2+'Circuit 10 Data FY 18-19'!H2+'Circuit 12 Data FY 18-19'!H2+'Circuit 13 Data FY 18-19'!H2+'Circuit 18 Data FY 18-19'!H2+'Circuit 20 Data FY 18-19'!H2</f>
        <v>14853</v>
      </c>
      <c r="I2" s="3">
        <f>'Circuit 6 Data FY 18-19'!I2+'Circuit 9 OC Data FY 18-19'!I2+'Circuit 9 OS Data FY 18-19'!I2+'Circuit 10 Data FY 18-19'!I2+'Circuit 12 Data FY 18-19'!I2+'Circuit 13 Data FY 18-19'!I2+'Circuit 18 Data FY 18-19'!I2+'Circuit 20 Data FY 18-19'!I2</f>
        <v>14752</v>
      </c>
      <c r="J2" s="3">
        <f>'Circuit 6 Data FY 18-19'!J2+'Circuit 9 OC Data FY 18-19'!J2+'Circuit 9 OS Data FY 18-19'!J2+'Circuit 10 Data FY 18-19'!J2+'Circuit 12 Data FY 18-19'!J2+'Circuit 13 Data FY 18-19'!J2+'Circuit 18 Data FY 18-19'!J2+'Circuit 20 Data FY 18-19'!J2</f>
        <v>14729</v>
      </c>
      <c r="K2" s="3">
        <f>'Circuit 6 Data FY 18-19'!K2+'Circuit 9 OC Data FY 18-19'!K2+'Circuit 9 OS Data FY 18-19'!K2+'Circuit 10 Data FY 18-19'!K2+'Circuit 12 Data FY 18-19'!K2+'Circuit 13 Data FY 18-19'!K2+'Circuit 18 Data FY 18-19'!K2+'Circuit 20 Data FY 18-19'!K2</f>
        <v>14506</v>
      </c>
      <c r="L2" s="3">
        <f>'Circuit 6 Data FY 18-19'!L2+'Circuit 9 OC Data FY 18-19'!L2+'Circuit 9 OS Data FY 18-19'!L2+'Circuit 10 Data FY 18-19'!L2+'Circuit 12 Data FY 18-19'!L2+'Circuit 13 Data FY 18-19'!L2+'Circuit 18 Data FY 18-19'!L2+'Circuit 20 Data FY 18-19'!L2</f>
        <v>14627</v>
      </c>
      <c r="M2" s="3">
        <f>'Circuit 6 Data FY 18-19'!M2+'Circuit 9 OC Data FY 18-19'!M2+'Circuit 9 OS Data FY 18-19'!M2+'Circuit 10 Data FY 18-19'!M2+'Circuit 12 Data FY 18-19'!M2+'Circuit 13 Data FY 18-19'!M2+'Circuit 18 Data FY 18-19'!M2+'Circuit 20 Data FY 18-19'!M2</f>
        <v>14661</v>
      </c>
    </row>
    <row r="3" spans="1:13" x14ac:dyDescent="0.25">
      <c r="A3" s="2" t="s">
        <v>0</v>
      </c>
      <c r="B3" s="3">
        <f>'Circuit 6 Data FY 18-19'!B3+'Circuit 9 OC Data FY 18-19'!B3+'Circuit 9 OS Data FY 18-19'!B3+'Circuit 10 Data FY 18-19'!B3+'Circuit 12 Data FY 18-19'!B3+'Circuit 13 Data FY 18-19'!B3+'Circuit 18 Data FY 18-19'!B3+'Circuit 20 Data FY 18-19'!B3</f>
        <v>10903</v>
      </c>
      <c r="C3" s="3">
        <f>'Circuit 6 Data FY 18-19'!C3+'Circuit 9 OC Data FY 18-19'!C3+'Circuit 9 OS Data FY 18-19'!C3+'Circuit 10 Data FY 18-19'!C3+'Circuit 12 Data FY 18-19'!C3+'Circuit 13 Data FY 18-19'!C3+'Circuit 18 Data FY 18-19'!C3+'Circuit 20 Data FY 18-19'!C3</f>
        <v>10879</v>
      </c>
      <c r="D3" s="3">
        <f>'Circuit 6 Data FY 18-19'!D3+'Circuit 9 OC Data FY 18-19'!D3+'Circuit 9 OS Data FY 18-19'!D3+'Circuit 10 Data FY 18-19'!D3+'Circuit 12 Data FY 18-19'!D3+'Circuit 13 Data FY 18-19'!D3+'Circuit 18 Data FY 18-19'!D3+'Circuit 20 Data FY 18-19'!D3</f>
        <v>10549</v>
      </c>
      <c r="E3" s="3">
        <f>'Circuit 6 Data FY 18-19'!E3+'Circuit 9 OC Data FY 18-19'!E3+'Circuit 9 OS Data FY 18-19'!E3+'Circuit 10 Data FY 18-19'!E3+'Circuit 12 Data FY 18-19'!E3+'Circuit 13 Data FY 18-19'!E3+'Circuit 18 Data FY 18-19'!E3+'Circuit 20 Data FY 18-19'!E3</f>
        <v>10754</v>
      </c>
      <c r="F3" s="3">
        <f>'Circuit 6 Data FY 18-19'!F3+'Circuit 9 OC Data FY 18-19'!F3+'Circuit 9 OS Data FY 18-19'!F3+'Circuit 10 Data FY 18-19'!F3+'Circuit 12 Data FY 18-19'!F3+'Circuit 13 Data FY 18-19'!F3+'Circuit 18 Data FY 18-19'!F3+'Circuit 20 Data FY 18-19'!F3</f>
        <v>10801</v>
      </c>
      <c r="G3" s="3">
        <f>'Circuit 6 Data FY 18-19'!G3+'Circuit 9 OC Data FY 18-19'!G3+'Circuit 9 OS Data FY 18-19'!G3+'Circuit 10 Data FY 18-19'!G3+'Circuit 12 Data FY 18-19'!G3+'Circuit 13 Data FY 18-19'!G3+'Circuit 18 Data FY 18-19'!G3+'Circuit 20 Data FY 18-19'!G3</f>
        <v>10589</v>
      </c>
      <c r="H3" s="3">
        <f>'Circuit 6 Data FY 18-19'!H3+'Circuit 9 OC Data FY 18-19'!H3+'Circuit 9 OS Data FY 18-19'!H3+'Circuit 10 Data FY 18-19'!H3+'Circuit 12 Data FY 18-19'!H3+'Circuit 13 Data FY 18-19'!H3+'Circuit 18 Data FY 18-19'!H3+'Circuit 20 Data FY 18-19'!H3</f>
        <v>10492</v>
      </c>
      <c r="I3" s="3">
        <f>'Circuit 6 Data FY 18-19'!I3+'Circuit 9 OC Data FY 18-19'!I3+'Circuit 9 OS Data FY 18-19'!I3+'Circuit 10 Data FY 18-19'!I3+'Circuit 12 Data FY 18-19'!I3+'Circuit 13 Data FY 18-19'!I3+'Circuit 18 Data FY 18-19'!I3+'Circuit 20 Data FY 18-19'!I3</f>
        <v>10494</v>
      </c>
      <c r="J3" s="3">
        <f>'Circuit 6 Data FY 18-19'!J3+'Circuit 9 OC Data FY 18-19'!J3+'Circuit 9 OS Data FY 18-19'!J3+'Circuit 10 Data FY 18-19'!J3+'Circuit 12 Data FY 18-19'!J3+'Circuit 13 Data FY 18-19'!J3+'Circuit 18 Data FY 18-19'!J3+'Circuit 20 Data FY 18-19'!J3</f>
        <v>10506</v>
      </c>
      <c r="K3" s="3">
        <f>'Circuit 6 Data FY 18-19'!K3+'Circuit 9 OC Data FY 18-19'!K3+'Circuit 9 OS Data FY 18-19'!K3+'Circuit 10 Data FY 18-19'!K3+'Circuit 12 Data FY 18-19'!K3+'Circuit 13 Data FY 18-19'!K3+'Circuit 18 Data FY 18-19'!K3+'Circuit 20 Data FY 18-19'!K3</f>
        <v>10582</v>
      </c>
      <c r="L3" s="3">
        <f>'Circuit 6 Data FY 18-19'!L3+'Circuit 9 OC Data FY 18-19'!L3+'Circuit 9 OS Data FY 18-19'!L3+'Circuit 10 Data FY 18-19'!L3+'Circuit 12 Data FY 18-19'!L3+'Circuit 13 Data FY 18-19'!L3+'Circuit 18 Data FY 18-19'!L3+'Circuit 20 Data FY 18-19'!L3</f>
        <v>10572</v>
      </c>
      <c r="M3" s="3">
        <f>'Circuit 6 Data FY 18-19'!M3+'Circuit 9 OC Data FY 18-19'!M3+'Circuit 9 OS Data FY 18-19'!M3+'Circuit 10 Data FY 18-19'!M3+'Circuit 12 Data FY 18-19'!M3+'Circuit 13 Data FY 18-19'!M3+'Circuit 18 Data FY 18-19'!M3+'Circuit 20 Data FY 18-19'!M3</f>
        <v>10635</v>
      </c>
    </row>
    <row r="4" spans="1:13" x14ac:dyDescent="0.25">
      <c r="A4" s="2" t="s">
        <v>1</v>
      </c>
      <c r="B4" s="3">
        <f>'Circuit 6 Data FY 18-19'!B4+'Circuit 9 OC Data FY 18-19'!B4+'Circuit 9 OS Data FY 18-19'!B4+'Circuit 10 Data FY 18-19'!B4+'Circuit 12 Data FY 18-19'!B4+'Circuit 13 Data FY 18-19'!B4+'Circuit 18 Data FY 18-19'!B4+'Circuit 20 Data FY 18-19'!B4</f>
        <v>7755</v>
      </c>
      <c r="C4" s="3">
        <f>'Circuit 6 Data FY 18-19'!C4+'Circuit 9 OC Data FY 18-19'!C4+'Circuit 9 OS Data FY 18-19'!C4+'Circuit 10 Data FY 18-19'!C4+'Circuit 12 Data FY 18-19'!C4+'Circuit 13 Data FY 18-19'!C4+'Circuit 18 Data FY 18-19'!C4+'Circuit 20 Data FY 18-19'!C4</f>
        <v>7914</v>
      </c>
      <c r="D4" s="3">
        <f>'Circuit 6 Data FY 18-19'!D4+'Circuit 9 OC Data FY 18-19'!D4+'Circuit 9 OS Data FY 18-19'!D4+'Circuit 10 Data FY 18-19'!D4+'Circuit 12 Data FY 18-19'!D4+'Circuit 13 Data FY 18-19'!D4+'Circuit 18 Data FY 18-19'!D4+'Circuit 20 Data FY 18-19'!D4</f>
        <v>7686</v>
      </c>
      <c r="E4" s="3">
        <f>'Circuit 6 Data FY 18-19'!E4+'Circuit 9 OC Data FY 18-19'!E4+'Circuit 9 OS Data FY 18-19'!E4+'Circuit 10 Data FY 18-19'!E4+'Circuit 12 Data FY 18-19'!E4+'Circuit 13 Data FY 18-19'!E4+'Circuit 18 Data FY 18-19'!E4+'Circuit 20 Data FY 18-19'!E4</f>
        <v>7693</v>
      </c>
      <c r="F4" s="3">
        <f>'Circuit 6 Data FY 18-19'!F4+'Circuit 9 OC Data FY 18-19'!F4+'Circuit 9 OS Data FY 18-19'!F4+'Circuit 10 Data FY 18-19'!F4+'Circuit 12 Data FY 18-19'!F4+'Circuit 13 Data FY 18-19'!F4+'Circuit 18 Data FY 18-19'!F4+'Circuit 20 Data FY 18-19'!F4</f>
        <v>7816</v>
      </c>
      <c r="G4" s="3">
        <f>'Circuit 6 Data FY 18-19'!G4+'Circuit 9 OC Data FY 18-19'!G4+'Circuit 9 OS Data FY 18-19'!G4+'Circuit 10 Data FY 18-19'!G4+'Circuit 12 Data FY 18-19'!G4+'Circuit 13 Data FY 18-19'!G4+'Circuit 18 Data FY 18-19'!G4+'Circuit 20 Data FY 18-19'!G4</f>
        <v>7733</v>
      </c>
      <c r="H4" s="3">
        <f>'Circuit 6 Data FY 18-19'!H4+'Circuit 9 OC Data FY 18-19'!H4+'Circuit 9 OS Data FY 18-19'!H4+'Circuit 10 Data FY 18-19'!H4+'Circuit 12 Data FY 18-19'!H4+'Circuit 13 Data FY 18-19'!H4+'Circuit 18 Data FY 18-19'!H4+'Circuit 20 Data FY 18-19'!H4</f>
        <v>7695</v>
      </c>
      <c r="I4" s="3">
        <f>'Circuit 6 Data FY 18-19'!I4+'Circuit 9 OC Data FY 18-19'!I4+'Circuit 9 OS Data FY 18-19'!I4+'Circuit 10 Data FY 18-19'!I4+'Circuit 12 Data FY 18-19'!I4+'Circuit 13 Data FY 18-19'!I4+'Circuit 18 Data FY 18-19'!I4+'Circuit 20 Data FY 18-19'!I4</f>
        <v>7639</v>
      </c>
      <c r="J4" s="3">
        <f>'Circuit 6 Data FY 18-19'!J4+'Circuit 9 OC Data FY 18-19'!J4+'Circuit 9 OS Data FY 18-19'!J4+'Circuit 10 Data FY 18-19'!J4+'Circuit 12 Data FY 18-19'!J4+'Circuit 13 Data FY 18-19'!J4+'Circuit 18 Data FY 18-19'!J4+'Circuit 20 Data FY 18-19'!J4</f>
        <v>7579</v>
      </c>
      <c r="K4" s="3">
        <f>'Circuit 6 Data FY 18-19'!K4+'Circuit 9 OC Data FY 18-19'!K4+'Circuit 9 OS Data FY 18-19'!K4+'Circuit 10 Data FY 18-19'!K4+'Circuit 12 Data FY 18-19'!K4+'Circuit 13 Data FY 18-19'!K4+'Circuit 18 Data FY 18-19'!K4+'Circuit 20 Data FY 18-19'!K4</f>
        <v>7583</v>
      </c>
      <c r="L4" s="3">
        <f>'Circuit 6 Data FY 18-19'!L4+'Circuit 9 OC Data FY 18-19'!L4+'Circuit 9 OS Data FY 18-19'!L4+'Circuit 10 Data FY 18-19'!L4+'Circuit 12 Data FY 18-19'!L4+'Circuit 13 Data FY 18-19'!L4+'Circuit 18 Data FY 18-19'!L4+'Circuit 20 Data FY 18-19'!L4</f>
        <v>7545</v>
      </c>
      <c r="M4" s="3">
        <f>'Circuit 6 Data FY 18-19'!M4+'Circuit 9 OC Data FY 18-19'!M4+'Circuit 9 OS Data FY 18-19'!M4+'Circuit 10 Data FY 18-19'!M4+'Circuit 12 Data FY 18-19'!M4+'Circuit 13 Data FY 18-19'!M4+'Circuit 18 Data FY 18-19'!M4+'Circuit 20 Data FY 18-19'!M4</f>
        <v>7584</v>
      </c>
    </row>
    <row r="5" spans="1:13" x14ac:dyDescent="0.25">
      <c r="A5" s="2" t="s">
        <v>6</v>
      </c>
      <c r="B5" s="3">
        <f>'Circuit 6 Data FY 18-19'!B5+'Circuit 9 OC Data FY 18-19'!B5+'Circuit 9 OS Data FY 18-19'!B5+'Circuit 10 Data FY 18-19'!B5+'Circuit 12 Data FY 18-19'!B5+'Circuit 13 Data FY 18-19'!B5+'Circuit 18 Data FY 18-19'!B5+'Circuit 20 Data FY 18-19'!B5</f>
        <v>3082</v>
      </c>
      <c r="C5" s="3">
        <f>'Circuit 6 Data FY 18-19'!C5+'Circuit 9 OC Data FY 18-19'!C5+'Circuit 9 OS Data FY 18-19'!C5+'Circuit 10 Data FY 18-19'!C5+'Circuit 12 Data FY 18-19'!C5+'Circuit 13 Data FY 18-19'!C5+'Circuit 18 Data FY 18-19'!C5+'Circuit 20 Data FY 18-19'!C5</f>
        <v>2905</v>
      </c>
      <c r="D5" s="3">
        <f>'Circuit 6 Data FY 18-19'!D5+'Circuit 9 OC Data FY 18-19'!D5+'Circuit 9 OS Data FY 18-19'!D5+'Circuit 10 Data FY 18-19'!D5+'Circuit 12 Data FY 18-19'!D5+'Circuit 13 Data FY 18-19'!D5+'Circuit 18 Data FY 18-19'!D5+'Circuit 20 Data FY 18-19'!D5</f>
        <v>2784</v>
      </c>
      <c r="E5" s="3">
        <f>'Circuit 6 Data FY 18-19'!E5+'Circuit 9 OC Data FY 18-19'!E5+'Circuit 9 OS Data FY 18-19'!E5+'Circuit 10 Data FY 18-19'!E5+'Circuit 12 Data FY 18-19'!E5+'Circuit 13 Data FY 18-19'!E5+'Circuit 18 Data FY 18-19'!E5+'Circuit 20 Data FY 18-19'!E5</f>
        <v>2985</v>
      </c>
      <c r="F5" s="3">
        <f>'Circuit 6 Data FY 18-19'!F5+'Circuit 9 OC Data FY 18-19'!F5+'Circuit 9 OS Data FY 18-19'!F5+'Circuit 10 Data FY 18-19'!F5+'Circuit 12 Data FY 18-19'!F5+'Circuit 13 Data FY 18-19'!F5+'Circuit 18 Data FY 18-19'!F5+'Circuit 20 Data FY 18-19'!F5</f>
        <v>2890</v>
      </c>
      <c r="G5" s="3">
        <f>'Circuit 6 Data FY 18-19'!G5+'Circuit 9 OC Data FY 18-19'!G5+'Circuit 9 OS Data FY 18-19'!G5+'Circuit 10 Data FY 18-19'!G5+'Circuit 12 Data FY 18-19'!G5+'Circuit 13 Data FY 18-19'!G5+'Circuit 18 Data FY 18-19'!G5+'Circuit 20 Data FY 18-19'!G5</f>
        <v>2742</v>
      </c>
      <c r="H5" s="3">
        <f>'Circuit 6 Data FY 18-19'!H5+'Circuit 9 OC Data FY 18-19'!H5+'Circuit 9 OS Data FY 18-19'!H5+'Circuit 10 Data FY 18-19'!H5+'Circuit 12 Data FY 18-19'!H5+'Circuit 13 Data FY 18-19'!H5+'Circuit 18 Data FY 18-19'!H5+'Circuit 20 Data FY 18-19'!H5</f>
        <v>2747</v>
      </c>
      <c r="I5" s="3">
        <f>'Circuit 6 Data FY 18-19'!I5+'Circuit 9 OC Data FY 18-19'!I5+'Circuit 9 OS Data FY 18-19'!I5+'Circuit 10 Data FY 18-19'!I5+'Circuit 12 Data FY 18-19'!I5+'Circuit 13 Data FY 18-19'!I5+'Circuit 18 Data FY 18-19'!I5+'Circuit 20 Data FY 18-19'!I5</f>
        <v>2796</v>
      </c>
      <c r="J5" s="3">
        <f>'Circuit 6 Data FY 18-19'!J5+'Circuit 9 OC Data FY 18-19'!J5+'Circuit 9 OS Data FY 18-19'!J5+'Circuit 10 Data FY 18-19'!J5+'Circuit 12 Data FY 18-19'!J5+'Circuit 13 Data FY 18-19'!J5+'Circuit 18 Data FY 18-19'!J5+'Circuit 20 Data FY 18-19'!J5</f>
        <v>2847</v>
      </c>
      <c r="K5" s="3">
        <f>'Circuit 6 Data FY 18-19'!K5+'Circuit 9 OC Data FY 18-19'!K5+'Circuit 9 OS Data FY 18-19'!K5+'Circuit 10 Data FY 18-19'!K5+'Circuit 12 Data FY 18-19'!K5+'Circuit 13 Data FY 18-19'!K5+'Circuit 18 Data FY 18-19'!K5+'Circuit 20 Data FY 18-19'!K5</f>
        <v>2937</v>
      </c>
      <c r="L5" s="3">
        <f>'Circuit 6 Data FY 18-19'!L5+'Circuit 9 OC Data FY 18-19'!L5+'Circuit 9 OS Data FY 18-19'!L5+'Circuit 10 Data FY 18-19'!L5+'Circuit 12 Data FY 18-19'!L5+'Circuit 13 Data FY 18-19'!L5+'Circuit 18 Data FY 18-19'!L5+'Circuit 20 Data FY 18-19'!L5</f>
        <v>2979</v>
      </c>
      <c r="M5" s="3">
        <f>'Circuit 6 Data FY 18-19'!M5+'Circuit 9 OC Data FY 18-19'!M5+'Circuit 9 OS Data FY 18-19'!M5+'Circuit 10 Data FY 18-19'!M5+'Circuit 12 Data FY 18-19'!M5+'Circuit 13 Data FY 18-19'!M5+'Circuit 18 Data FY 18-19'!M5+'Circuit 20 Data FY 18-19'!M5</f>
        <v>2942</v>
      </c>
    </row>
    <row r="6" spans="1:13" x14ac:dyDescent="0.25">
      <c r="A6" s="2" t="s">
        <v>7</v>
      </c>
      <c r="B6" s="3">
        <f>'Circuit 6 Data FY 18-19'!B6+'Circuit 9 OC Data FY 18-19'!B6+'Circuit 9 OS Data FY 18-19'!B6+'Circuit 10 Data FY 18-19'!B6+'Circuit 12 Data FY 18-19'!B6+'Circuit 13 Data FY 18-19'!B6+'Circuit 18 Data FY 18-19'!B6+'Circuit 20 Data FY 18-19'!B6</f>
        <v>66</v>
      </c>
      <c r="C6" s="3">
        <f>'Circuit 6 Data FY 18-19'!C6+'Circuit 9 OC Data FY 18-19'!C6+'Circuit 9 OS Data FY 18-19'!C6+'Circuit 10 Data FY 18-19'!C6+'Circuit 12 Data FY 18-19'!C6+'Circuit 13 Data FY 18-19'!C6+'Circuit 18 Data FY 18-19'!C6+'Circuit 20 Data FY 18-19'!C6</f>
        <v>60</v>
      </c>
      <c r="D6" s="3">
        <f>'Circuit 6 Data FY 18-19'!D6+'Circuit 9 OC Data FY 18-19'!D6+'Circuit 9 OS Data FY 18-19'!D6+'Circuit 10 Data FY 18-19'!D6+'Circuit 12 Data FY 18-19'!D6+'Circuit 13 Data FY 18-19'!D6+'Circuit 18 Data FY 18-19'!D6+'Circuit 20 Data FY 18-19'!D6</f>
        <v>79</v>
      </c>
      <c r="E6" s="3">
        <f>'Circuit 6 Data FY 18-19'!E6+'Circuit 9 OC Data FY 18-19'!E6+'Circuit 9 OS Data FY 18-19'!E6+'Circuit 10 Data FY 18-19'!E6+'Circuit 12 Data FY 18-19'!E6+'Circuit 13 Data FY 18-19'!E6+'Circuit 18 Data FY 18-19'!E6+'Circuit 20 Data FY 18-19'!E6</f>
        <v>76</v>
      </c>
      <c r="F6" s="3">
        <f>'Circuit 6 Data FY 18-19'!F6+'Circuit 9 OC Data FY 18-19'!F6+'Circuit 9 OS Data FY 18-19'!F6+'Circuit 10 Data FY 18-19'!F6+'Circuit 12 Data FY 18-19'!F6+'Circuit 13 Data FY 18-19'!F6+'Circuit 18 Data FY 18-19'!F6+'Circuit 20 Data FY 18-19'!F6</f>
        <v>95</v>
      </c>
      <c r="G6" s="3">
        <f>'Circuit 6 Data FY 18-19'!G6+'Circuit 9 OC Data FY 18-19'!G6+'Circuit 9 OS Data FY 18-19'!G6+'Circuit 10 Data FY 18-19'!G6+'Circuit 12 Data FY 18-19'!G6+'Circuit 13 Data FY 18-19'!G6+'Circuit 18 Data FY 18-19'!G6+'Circuit 20 Data FY 18-19'!G6</f>
        <v>114</v>
      </c>
      <c r="H6" s="3">
        <f>'Circuit 6 Data FY 18-19'!H6+'Circuit 9 OC Data FY 18-19'!H6+'Circuit 9 OS Data FY 18-19'!H6+'Circuit 10 Data FY 18-19'!H6+'Circuit 12 Data FY 18-19'!H6+'Circuit 13 Data FY 18-19'!H6+'Circuit 18 Data FY 18-19'!H6+'Circuit 20 Data FY 18-19'!H6</f>
        <v>50</v>
      </c>
      <c r="I6" s="3">
        <f>'Circuit 6 Data FY 18-19'!I6+'Circuit 9 OC Data FY 18-19'!I6+'Circuit 9 OS Data FY 18-19'!I6+'Circuit 10 Data FY 18-19'!I6+'Circuit 12 Data FY 18-19'!I6+'Circuit 13 Data FY 18-19'!I6+'Circuit 18 Data FY 18-19'!I6+'Circuit 20 Data FY 18-19'!I6</f>
        <v>59</v>
      </c>
      <c r="J6" s="3">
        <f>'Circuit 6 Data FY 18-19'!J6+'Circuit 9 OC Data FY 18-19'!J6+'Circuit 9 OS Data FY 18-19'!J6+'Circuit 10 Data FY 18-19'!J6+'Circuit 12 Data FY 18-19'!J6+'Circuit 13 Data FY 18-19'!J6+'Circuit 18 Data FY 18-19'!J6+'Circuit 20 Data FY 18-19'!J6</f>
        <v>80</v>
      </c>
      <c r="K6" s="3">
        <f>'Circuit 6 Data FY 18-19'!K6+'Circuit 9 OC Data FY 18-19'!K6+'Circuit 9 OS Data FY 18-19'!K6+'Circuit 10 Data FY 18-19'!K6+'Circuit 12 Data FY 18-19'!K6+'Circuit 13 Data FY 18-19'!K6+'Circuit 18 Data FY 18-19'!K6+'Circuit 20 Data FY 18-19'!K6</f>
        <v>62</v>
      </c>
      <c r="L6" s="3">
        <f>'Circuit 6 Data FY 18-19'!L6+'Circuit 9 OC Data FY 18-19'!L6+'Circuit 9 OS Data FY 18-19'!L6+'Circuit 10 Data FY 18-19'!L6+'Circuit 12 Data FY 18-19'!L6+'Circuit 13 Data FY 18-19'!L6+'Circuit 18 Data FY 18-19'!L6+'Circuit 20 Data FY 18-19'!L6</f>
        <v>48</v>
      </c>
      <c r="M6" s="3">
        <f>'Circuit 6 Data FY 18-19'!M6+'Circuit 9 OC Data FY 18-19'!M6+'Circuit 9 OS Data FY 18-19'!M6+'Circuit 10 Data FY 18-19'!M6+'Circuit 12 Data FY 18-19'!M6+'Circuit 13 Data FY 18-19'!M6+'Circuit 18 Data FY 18-19'!M6+'Circuit 20 Data FY 18-19'!M6</f>
        <v>109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f>'Circuit 6 Data FY 18-19'!B9+'Circuit 9 OC Data FY 18-19'!B9+'Circuit 9 OS Data FY 18-19'!B9+'Circuit 10 Data FY 18-19'!B9+'Circuit 12 Data FY 18-19'!B9+'Circuit 13 Data FY 18-19'!B9+'Circuit 18 Data FY 18-19'!B9+'Circuit 20 Data FY 18-19'!B9</f>
        <v>4605</v>
      </c>
      <c r="C9" s="3">
        <f>'Circuit 6 Data FY 18-19'!C9+'Circuit 9 OC Data FY 18-19'!C9+'Circuit 9 OS Data FY 18-19'!C9+'Circuit 10 Data FY 18-19'!C9+'Circuit 12 Data FY 18-19'!C9+'Circuit 13 Data FY 18-19'!C9+'Circuit 18 Data FY 18-19'!C9+'Circuit 20 Data FY 18-19'!C9</f>
        <v>4654</v>
      </c>
      <c r="D9" s="3">
        <f>'Circuit 6 Data FY 18-19'!D9+'Circuit 9 OC Data FY 18-19'!D9+'Circuit 9 OS Data FY 18-19'!D9+'Circuit 10 Data FY 18-19'!D9+'Circuit 12 Data FY 18-19'!D9+'Circuit 13 Data FY 18-19'!D9+'Circuit 18 Data FY 18-19'!D9+'Circuit 20 Data FY 18-19'!D9</f>
        <v>4665</v>
      </c>
      <c r="E9" s="3">
        <f>'Circuit 6 Data FY 18-19'!E9+'Circuit 9 OC Data FY 18-19'!E9+'Circuit 9 OS Data FY 18-19'!E9+'Circuit 10 Data FY 18-19'!E9+'Circuit 12 Data FY 18-19'!E9+'Circuit 13 Data FY 18-19'!E9+'Circuit 18 Data FY 18-19'!E9+'Circuit 20 Data FY 18-19'!E9</f>
        <v>4626</v>
      </c>
      <c r="F9" s="3">
        <f>'Circuit 6 Data FY 18-19'!F9+'Circuit 9 OC Data FY 18-19'!F9+'Circuit 9 OS Data FY 18-19'!F9+'Circuit 10 Data FY 18-19'!F9+'Circuit 12 Data FY 18-19'!F9+'Circuit 13 Data FY 18-19'!F9+'Circuit 18 Data FY 18-19'!F9+'Circuit 20 Data FY 18-19'!F9</f>
        <v>4791</v>
      </c>
      <c r="G9" s="3">
        <f>'Circuit 6 Data FY 18-19'!G9+'Circuit 9 OC Data FY 18-19'!G9+'Circuit 9 OS Data FY 18-19'!G9+'Circuit 10 Data FY 18-19'!G9+'Circuit 12 Data FY 18-19'!G9+'Circuit 13 Data FY 18-19'!G9+'Circuit 18 Data FY 18-19'!G9+'Circuit 20 Data FY 18-19'!G9</f>
        <v>4663</v>
      </c>
      <c r="H9" s="3">
        <f>'Circuit 6 Data FY 18-19'!H9+'Circuit 9 OC Data FY 18-19'!H9+'Circuit 9 OS Data FY 18-19'!H9+'Circuit 10 Data FY 18-19'!H9+'Circuit 12 Data FY 18-19'!H9+'Circuit 13 Data FY 18-19'!H9+'Circuit 18 Data FY 18-19'!H9+'Circuit 20 Data FY 18-19'!H9</f>
        <v>4643</v>
      </c>
      <c r="I9" s="3">
        <f>'Circuit 6 Data FY 18-19'!I9+'Circuit 9 OC Data FY 18-19'!I9+'Circuit 9 OS Data FY 18-19'!I9+'Circuit 10 Data FY 18-19'!I9+'Circuit 12 Data FY 18-19'!I9+'Circuit 13 Data FY 18-19'!I9+'Circuit 18 Data FY 18-19'!I9+'Circuit 20 Data FY 18-19'!I9</f>
        <v>4650</v>
      </c>
      <c r="J9" s="3">
        <f>'Circuit 6 Data FY 18-19'!J9+'Circuit 9 OC Data FY 18-19'!J9+'Circuit 9 OS Data FY 18-19'!J9+'Circuit 10 Data FY 18-19'!J9+'Circuit 12 Data FY 18-19'!J9+'Circuit 13 Data FY 18-19'!J9+'Circuit 18 Data FY 18-19'!J9+'Circuit 20 Data FY 18-19'!J9</f>
        <v>4676</v>
      </c>
      <c r="K9" s="3">
        <f>'Circuit 6 Data FY 18-19'!K9+'Circuit 9 OC Data FY 18-19'!K9+'Circuit 9 OS Data FY 18-19'!K9+'Circuit 10 Data FY 18-19'!K9+'Circuit 12 Data FY 18-19'!K9+'Circuit 13 Data FY 18-19'!K9+'Circuit 18 Data FY 18-19'!K9+'Circuit 20 Data FY 18-19'!K9</f>
        <v>4715</v>
      </c>
      <c r="L9" s="3">
        <f>'Circuit 6 Data FY 18-19'!L9+'Circuit 9 OC Data FY 18-19'!L9+'Circuit 9 OS Data FY 18-19'!L9+'Circuit 10 Data FY 18-19'!L9+'Circuit 12 Data FY 18-19'!L9+'Circuit 13 Data FY 18-19'!L9+'Circuit 18 Data FY 18-19'!L9+'Circuit 20 Data FY 18-19'!L9</f>
        <v>4705</v>
      </c>
      <c r="M9" s="3">
        <f>'Circuit 6 Data FY 18-19'!M9+'Circuit 9 OC Data FY 18-19'!M9+'Circuit 9 OS Data FY 18-19'!M9+'Circuit 10 Data FY 18-19'!M9+'Circuit 12 Data FY 18-19'!M9+'Circuit 13 Data FY 18-19'!M9+'Circuit 18 Data FY 18-19'!M9+'Circuit 20 Data FY 18-19'!M9</f>
        <v>6980</v>
      </c>
    </row>
    <row r="10" spans="1:13" x14ac:dyDescent="0.25">
      <c r="A10" s="2" t="s">
        <v>58</v>
      </c>
      <c r="B10" s="3">
        <f>'Circuit 6 Data FY 18-19'!B10+'Circuit 9 OC Data FY 18-19'!B10+'Circuit 9 OS Data FY 18-19'!B10+'Circuit 10 Data FY 18-19'!B10+'Circuit 12 Data FY 18-19'!B10+'Circuit 13 Data FY 18-19'!B10+'Circuit 18 Data FY 18-19'!B10+'Circuit 20 Data FY 18-19'!B10</f>
        <v>4279</v>
      </c>
      <c r="C10" s="3">
        <f>'Circuit 6 Data FY 18-19'!C10+'Circuit 9 OC Data FY 18-19'!C10+'Circuit 9 OS Data FY 18-19'!C10+'Circuit 10 Data FY 18-19'!C10+'Circuit 12 Data FY 18-19'!C10+'Circuit 13 Data FY 18-19'!C10+'Circuit 18 Data FY 18-19'!C10+'Circuit 20 Data FY 18-19'!C10</f>
        <v>4332</v>
      </c>
      <c r="D10" s="3">
        <f>'Circuit 6 Data FY 18-19'!D10+'Circuit 9 OC Data FY 18-19'!D10+'Circuit 9 OS Data FY 18-19'!D10+'Circuit 10 Data FY 18-19'!D10+'Circuit 12 Data FY 18-19'!D10+'Circuit 13 Data FY 18-19'!D10+'Circuit 18 Data FY 18-19'!D10+'Circuit 20 Data FY 18-19'!D10</f>
        <v>4345</v>
      </c>
      <c r="E10" s="3">
        <f>'Circuit 6 Data FY 18-19'!E10+'Circuit 9 OC Data FY 18-19'!E10+'Circuit 9 OS Data FY 18-19'!E10+'Circuit 10 Data FY 18-19'!E10+'Circuit 12 Data FY 18-19'!E10+'Circuit 13 Data FY 18-19'!E10+'Circuit 18 Data FY 18-19'!E10+'Circuit 20 Data FY 18-19'!E10</f>
        <v>4312</v>
      </c>
      <c r="F10" s="3">
        <f>'Circuit 6 Data FY 18-19'!F10+'Circuit 9 OC Data FY 18-19'!F10+'Circuit 9 OS Data FY 18-19'!F10+'Circuit 10 Data FY 18-19'!F10+'Circuit 12 Data FY 18-19'!F10+'Circuit 13 Data FY 18-19'!F10+'Circuit 18 Data FY 18-19'!F10+'Circuit 20 Data FY 18-19'!F10</f>
        <v>4472</v>
      </c>
      <c r="G10" s="3">
        <f>'Circuit 6 Data FY 18-19'!G10+'Circuit 9 OC Data FY 18-19'!G10+'Circuit 9 OS Data FY 18-19'!G10+'Circuit 10 Data FY 18-19'!G10+'Circuit 12 Data FY 18-19'!G10+'Circuit 13 Data FY 18-19'!G10+'Circuit 18 Data FY 18-19'!G10+'Circuit 20 Data FY 18-19'!G10</f>
        <v>4348</v>
      </c>
      <c r="H10" s="3">
        <f>'Circuit 6 Data FY 18-19'!H10+'Circuit 9 OC Data FY 18-19'!H10+'Circuit 9 OS Data FY 18-19'!H10+'Circuit 10 Data FY 18-19'!H10+'Circuit 12 Data FY 18-19'!H10+'Circuit 13 Data FY 18-19'!H10+'Circuit 18 Data FY 18-19'!H10+'Circuit 20 Data FY 18-19'!H10</f>
        <v>4333</v>
      </c>
      <c r="I10" s="3">
        <f>'Circuit 6 Data FY 18-19'!I10+'Circuit 9 OC Data FY 18-19'!I10+'Circuit 9 OS Data FY 18-19'!I10+'Circuit 10 Data FY 18-19'!I10+'Circuit 12 Data FY 18-19'!I10+'Circuit 13 Data FY 18-19'!I10+'Circuit 18 Data FY 18-19'!I10+'Circuit 20 Data FY 18-19'!I10</f>
        <v>4351</v>
      </c>
      <c r="J10" s="3">
        <f>'Circuit 6 Data FY 18-19'!J10+'Circuit 9 OC Data FY 18-19'!J10+'Circuit 9 OS Data FY 18-19'!J10+'Circuit 10 Data FY 18-19'!J10+'Circuit 12 Data FY 18-19'!J10+'Circuit 13 Data FY 18-19'!J10+'Circuit 18 Data FY 18-19'!J10+'Circuit 20 Data FY 18-19'!J10</f>
        <v>4375</v>
      </c>
      <c r="K10" s="3">
        <f>'Circuit 6 Data FY 18-19'!K10+'Circuit 9 OC Data FY 18-19'!K10+'Circuit 9 OS Data FY 18-19'!K10+'Circuit 10 Data FY 18-19'!K10+'Circuit 12 Data FY 18-19'!K10+'Circuit 13 Data FY 18-19'!K10+'Circuit 18 Data FY 18-19'!K10+'Circuit 20 Data FY 18-19'!K10</f>
        <v>4412</v>
      </c>
      <c r="L10" s="3">
        <f>'Circuit 6 Data FY 18-19'!L10+'Circuit 9 OC Data FY 18-19'!L10+'Circuit 9 OS Data FY 18-19'!L10+'Circuit 10 Data FY 18-19'!L10+'Circuit 12 Data FY 18-19'!L10+'Circuit 13 Data FY 18-19'!L10+'Circuit 18 Data FY 18-19'!L10+'Circuit 20 Data FY 18-19'!L10</f>
        <v>4380</v>
      </c>
      <c r="M10" s="3">
        <f>'Circuit 6 Data FY 18-19'!M10+'Circuit 9 OC Data FY 18-19'!M10+'Circuit 9 OS Data FY 18-19'!M10+'Circuit 10 Data FY 18-19'!M10+'Circuit 12 Data FY 18-19'!M10+'Circuit 13 Data FY 18-19'!M10+'Circuit 18 Data FY 18-19'!M10+'Circuit 20 Data FY 18-19'!M10</f>
        <v>4320</v>
      </c>
    </row>
    <row r="11" spans="1:13" x14ac:dyDescent="0.25">
      <c r="A11" s="2" t="s">
        <v>59</v>
      </c>
      <c r="B11" s="3">
        <f>'Circuit 6 Data FY 18-19'!B11+'Circuit 9 OC Data FY 18-19'!B11+'Circuit 9 OS Data FY 18-19'!B11+'Circuit 10 Data FY 18-19'!B11+'Circuit 12 Data FY 18-19'!B11+'Circuit 13 Data FY 18-19'!B11+'Circuit 18 Data FY 18-19'!B11+'Circuit 20 Data FY 18-19'!B11</f>
        <v>3381</v>
      </c>
      <c r="C11" s="3">
        <f>'Circuit 6 Data FY 18-19'!C11+'Circuit 9 OC Data FY 18-19'!C11+'Circuit 9 OS Data FY 18-19'!C11+'Circuit 10 Data FY 18-19'!C11+'Circuit 12 Data FY 18-19'!C11+'Circuit 13 Data FY 18-19'!C11+'Circuit 18 Data FY 18-19'!C11+'Circuit 20 Data FY 18-19'!C11</f>
        <v>3413</v>
      </c>
      <c r="D11" s="3">
        <f>'Circuit 6 Data FY 18-19'!D11+'Circuit 9 OC Data FY 18-19'!D11+'Circuit 9 OS Data FY 18-19'!D11+'Circuit 10 Data FY 18-19'!D11+'Circuit 12 Data FY 18-19'!D11+'Circuit 13 Data FY 18-19'!D11+'Circuit 18 Data FY 18-19'!D11+'Circuit 20 Data FY 18-19'!D11</f>
        <v>3393</v>
      </c>
      <c r="E11" s="3">
        <f>'Circuit 6 Data FY 18-19'!E11+'Circuit 9 OC Data FY 18-19'!E11+'Circuit 9 OS Data FY 18-19'!E11+'Circuit 10 Data FY 18-19'!E11+'Circuit 12 Data FY 18-19'!E11+'Circuit 13 Data FY 18-19'!E11+'Circuit 18 Data FY 18-19'!E11+'Circuit 20 Data FY 18-19'!E11</f>
        <v>3389</v>
      </c>
      <c r="F11" s="3">
        <f>'Circuit 6 Data FY 18-19'!F11+'Circuit 9 OC Data FY 18-19'!F11+'Circuit 9 OS Data FY 18-19'!F11+'Circuit 10 Data FY 18-19'!F11+'Circuit 12 Data FY 18-19'!F11+'Circuit 13 Data FY 18-19'!F11+'Circuit 18 Data FY 18-19'!F11+'Circuit 20 Data FY 18-19'!F11</f>
        <v>3561</v>
      </c>
      <c r="G11" s="3">
        <f>'Circuit 6 Data FY 18-19'!G11+'Circuit 9 OC Data FY 18-19'!G11+'Circuit 9 OS Data FY 18-19'!G11+'Circuit 10 Data FY 18-19'!G11+'Circuit 12 Data FY 18-19'!G11+'Circuit 13 Data FY 18-19'!G11+'Circuit 18 Data FY 18-19'!G11+'Circuit 20 Data FY 18-19'!G11</f>
        <v>3408</v>
      </c>
      <c r="H11" s="3">
        <f>'Circuit 6 Data FY 18-19'!H11+'Circuit 9 OC Data FY 18-19'!H11+'Circuit 9 OS Data FY 18-19'!H11+'Circuit 10 Data FY 18-19'!H11+'Circuit 12 Data FY 18-19'!H11+'Circuit 13 Data FY 18-19'!H11+'Circuit 18 Data FY 18-19'!H11+'Circuit 20 Data FY 18-19'!H11</f>
        <v>3436</v>
      </c>
      <c r="I11" s="3">
        <f>'Circuit 6 Data FY 18-19'!I11+'Circuit 9 OC Data FY 18-19'!I11+'Circuit 9 OS Data FY 18-19'!I11+'Circuit 10 Data FY 18-19'!I11+'Circuit 12 Data FY 18-19'!I11+'Circuit 13 Data FY 18-19'!I11+'Circuit 18 Data FY 18-19'!I11+'Circuit 20 Data FY 18-19'!I11</f>
        <v>3421</v>
      </c>
      <c r="J11" s="3">
        <f>'Circuit 6 Data FY 18-19'!J11+'Circuit 9 OC Data FY 18-19'!J11+'Circuit 9 OS Data FY 18-19'!J11+'Circuit 10 Data FY 18-19'!J11+'Circuit 12 Data FY 18-19'!J11+'Circuit 13 Data FY 18-19'!J11+'Circuit 18 Data FY 18-19'!J11+'Circuit 20 Data FY 18-19'!J11</f>
        <v>3409</v>
      </c>
      <c r="K11" s="3">
        <f>'Circuit 6 Data FY 18-19'!K11+'Circuit 9 OC Data FY 18-19'!K11+'Circuit 9 OS Data FY 18-19'!K11+'Circuit 10 Data FY 18-19'!K11+'Circuit 12 Data FY 18-19'!K11+'Circuit 13 Data FY 18-19'!K11+'Circuit 18 Data FY 18-19'!K11+'Circuit 20 Data FY 18-19'!K11</f>
        <v>3389</v>
      </c>
      <c r="L11" s="3">
        <f>'Circuit 6 Data FY 18-19'!L11+'Circuit 9 OC Data FY 18-19'!L11+'Circuit 9 OS Data FY 18-19'!L11+'Circuit 10 Data FY 18-19'!L11+'Circuit 12 Data FY 18-19'!L11+'Circuit 13 Data FY 18-19'!L11+'Circuit 18 Data FY 18-19'!L11+'Circuit 20 Data FY 18-19'!L11</f>
        <v>3394</v>
      </c>
      <c r="M11" s="3">
        <f>'Circuit 6 Data FY 18-19'!M11+'Circuit 9 OC Data FY 18-19'!M11+'Circuit 9 OS Data FY 18-19'!M11+'Circuit 10 Data FY 18-19'!M11+'Circuit 12 Data FY 18-19'!M11+'Circuit 13 Data FY 18-19'!M11+'Circuit 18 Data FY 18-19'!M11+'Circuit 20 Data FY 18-19'!M11</f>
        <v>3503</v>
      </c>
    </row>
    <row r="12" spans="1:13" x14ac:dyDescent="0.25">
      <c r="A12" s="2" t="s">
        <v>60</v>
      </c>
      <c r="B12" s="3">
        <f>'Circuit 6 Data FY 18-19'!B12+'Circuit 9 OS Data FY 18-19'!B12+'Circuit 10 Data FY 18-19'!B12+'Circuit 12 Data FY 18-19'!B12+'Circuit 13 Data FY 18-19'!B12+'Circuit 18 Data FY 18-19'!B12+'Circuit 20 Data FY 18-19'!B12</f>
        <v>898</v>
      </c>
      <c r="C12" s="3">
        <f>'Circuit 6 Data FY 18-19'!C12+'Circuit 9 OS Data FY 18-19'!C12+'Circuit 10 Data FY 18-19'!C12+'Circuit 12 Data FY 18-19'!C12+'Circuit 13 Data FY 18-19'!C12+'Circuit 18 Data FY 18-19'!C12+'Circuit 20 Data FY 18-19'!C12</f>
        <v>919</v>
      </c>
      <c r="D12" s="3">
        <f>'Circuit 6 Data FY 18-19'!D12+'Circuit 9 OS Data FY 18-19'!D12+'Circuit 10 Data FY 18-19'!D12+'Circuit 12 Data FY 18-19'!D12+'Circuit 13 Data FY 18-19'!D12+'Circuit 18 Data FY 18-19'!D12+'Circuit 20 Data FY 18-19'!D12</f>
        <v>952</v>
      </c>
      <c r="E12" s="3">
        <f>'Circuit 6 Data FY 18-19'!E12+'Circuit 9 OS Data FY 18-19'!E12+'Circuit 10 Data FY 18-19'!E12+'Circuit 12 Data FY 18-19'!E12+'Circuit 13 Data FY 18-19'!E12+'Circuit 18 Data FY 18-19'!E12+'Circuit 20 Data FY 18-19'!E12</f>
        <v>923</v>
      </c>
      <c r="F12" s="3">
        <f>'Circuit 6 Data FY 18-19'!F12+'Circuit 9 OS Data FY 18-19'!F12+'Circuit 10 Data FY 18-19'!F12+'Circuit 12 Data FY 18-19'!F12+'Circuit 13 Data FY 18-19'!F12+'Circuit 18 Data FY 18-19'!F12+'Circuit 20 Data FY 18-19'!F12</f>
        <v>911</v>
      </c>
      <c r="G12" s="3">
        <f>'Circuit 6 Data FY 18-19'!G12+'Circuit 9 OS Data FY 18-19'!G12+'Circuit 10 Data FY 18-19'!G12+'Circuit 12 Data FY 18-19'!G12+'Circuit 13 Data FY 18-19'!G12+'Circuit 18 Data FY 18-19'!G12+'Circuit 20 Data FY 18-19'!G12</f>
        <v>940</v>
      </c>
      <c r="H12" s="3">
        <f>'Circuit 6 Data FY 18-19'!H12+'Circuit 9 OS Data FY 18-19'!H12+'Circuit 10 Data FY 18-19'!H12+'Circuit 12 Data FY 18-19'!H12+'Circuit 13 Data FY 18-19'!H12+'Circuit 18 Data FY 18-19'!H12+'Circuit 20 Data FY 18-19'!H12</f>
        <v>897</v>
      </c>
      <c r="I12" s="3">
        <f>'Circuit 6 Data FY 18-19'!I12+'Circuit 9 OS Data FY 18-19'!I12+'Circuit 10 Data FY 18-19'!I12+'Circuit 12 Data FY 18-19'!I12+'Circuit 13 Data FY 18-19'!I12+'Circuit 18 Data FY 18-19'!I12+'Circuit 20 Data FY 18-19'!I12</f>
        <v>930</v>
      </c>
      <c r="J12" s="3">
        <f>'Circuit 6 Data FY 18-19'!J12+'Circuit 9 OS Data FY 18-19'!J12+'Circuit 10 Data FY 18-19'!J12+'Circuit 12 Data FY 18-19'!J12+'Circuit 13 Data FY 18-19'!J12+'Circuit 18 Data FY 18-19'!J12+'Circuit 20 Data FY 18-19'!J12</f>
        <v>966</v>
      </c>
      <c r="K12" s="3">
        <f>'Circuit 6 Data FY 18-19'!K12+'Circuit 9 OS Data FY 18-19'!K12+'Circuit 10 Data FY 18-19'!K12+'Circuit 12 Data FY 18-19'!K12+'Circuit 13 Data FY 18-19'!K12+'Circuit 18 Data FY 18-19'!K12+'Circuit 20 Data FY 18-19'!K12</f>
        <v>1023</v>
      </c>
      <c r="L12" s="3">
        <f>'Circuit 6 Data FY 18-19'!L12+'Circuit 9 OS Data FY 18-19'!L12+'Circuit 10 Data FY 18-19'!L12+'Circuit 12 Data FY 18-19'!L12+'Circuit 13 Data FY 18-19'!L12+'Circuit 18 Data FY 18-19'!L12+'Circuit 20 Data FY 18-19'!L12</f>
        <v>986</v>
      </c>
      <c r="M12" s="3">
        <f>'Circuit 6 Data FY 18-19'!M12+'Circuit 9 OS Data FY 18-19'!M12+'Circuit 10 Data FY 18-19'!M12+'Circuit 12 Data FY 18-19'!M12+'Circuit 13 Data FY 18-19'!M12+'Circuit 18 Data FY 18-19'!M12+'Circuit 20 Data FY 18-19'!M12</f>
        <v>817</v>
      </c>
    </row>
    <row r="13" spans="1:13" x14ac:dyDescent="0.25">
      <c r="A13" s="2" t="s">
        <v>61</v>
      </c>
      <c r="B13" s="3">
        <f>'Circuit 6 Data FY 18-19'!B13+'Circuit 9 OS Data FY 18-19'!B13+'Circuit 10 Data FY 18-19'!B13+'Circuit 12 Data FY 18-19'!B13+'Circuit 13 Data FY 18-19'!B13+'Circuit 18 Data FY 18-19'!B13+'Circuit 20 Data FY 18-19'!B13</f>
        <v>355</v>
      </c>
      <c r="C13" s="3">
        <f>'Circuit 6 Data FY 18-19'!C13+'Circuit 9 OS Data FY 18-19'!C13+'Circuit 10 Data FY 18-19'!C13+'Circuit 12 Data FY 18-19'!C13+'Circuit 13 Data FY 18-19'!C13+'Circuit 18 Data FY 18-19'!C13+'Circuit 20 Data FY 18-19'!C13</f>
        <v>362</v>
      </c>
      <c r="D13" s="3">
        <f>'Circuit 6 Data FY 18-19'!D13+'Circuit 9 OS Data FY 18-19'!D13+'Circuit 10 Data FY 18-19'!D13+'Circuit 12 Data FY 18-19'!D13+'Circuit 13 Data FY 18-19'!D13+'Circuit 18 Data FY 18-19'!D13+'Circuit 20 Data FY 18-19'!D13</f>
        <v>365</v>
      </c>
      <c r="E13" s="3">
        <f>'Circuit 6 Data FY 18-19'!E13+'Circuit 9 OS Data FY 18-19'!E13+'Circuit 10 Data FY 18-19'!E13+'Circuit 12 Data FY 18-19'!E13+'Circuit 13 Data FY 18-19'!E13+'Circuit 18 Data FY 18-19'!E13+'Circuit 20 Data FY 18-19'!E13</f>
        <v>382</v>
      </c>
      <c r="F13" s="3">
        <f>'Circuit 6 Data FY 18-19'!F13+'Circuit 9 OS Data FY 18-19'!F13+'Circuit 10 Data FY 18-19'!F13+'Circuit 12 Data FY 18-19'!F13+'Circuit 13 Data FY 18-19'!F13+'Circuit 18 Data FY 18-19'!F13+'Circuit 20 Data FY 18-19'!F13</f>
        <v>380</v>
      </c>
      <c r="G13" s="3">
        <f>'Circuit 6 Data FY 18-19'!G13+'Circuit 9 OS Data FY 18-19'!G13+'Circuit 10 Data FY 18-19'!G13+'Circuit 12 Data FY 18-19'!G13+'Circuit 13 Data FY 18-19'!G13+'Circuit 18 Data FY 18-19'!G13+'Circuit 20 Data FY 18-19'!G13</f>
        <v>383</v>
      </c>
      <c r="H13" s="3">
        <f>'Circuit 6 Data FY 18-19'!H13+'Circuit 9 OS Data FY 18-19'!H13+'Circuit 10 Data FY 18-19'!H13+'Circuit 12 Data FY 18-19'!H13+'Circuit 13 Data FY 18-19'!H13+'Circuit 18 Data FY 18-19'!H13+'Circuit 20 Data FY 18-19'!H13</f>
        <v>384</v>
      </c>
      <c r="I13" s="3">
        <f>'Circuit 6 Data FY 18-19'!I13+'Circuit 9 OS Data FY 18-19'!I13+'Circuit 10 Data FY 18-19'!I13+'Circuit 12 Data FY 18-19'!I13+'Circuit 13 Data FY 18-19'!I13+'Circuit 18 Data FY 18-19'!I13+'Circuit 20 Data FY 18-19'!I13</f>
        <v>400</v>
      </c>
      <c r="J13" s="3">
        <f>'Circuit 6 Data FY 18-19'!J13+'Circuit 9 OS Data FY 18-19'!J13+'Circuit 10 Data FY 18-19'!J13+'Circuit 12 Data FY 18-19'!J13+'Circuit 13 Data FY 18-19'!J13+'Circuit 18 Data FY 18-19'!J13+'Circuit 20 Data FY 18-19'!J13</f>
        <v>412</v>
      </c>
      <c r="K13" s="3">
        <f>'Circuit 6 Data FY 18-19'!K13+'Circuit 9 OS Data FY 18-19'!K13+'Circuit 10 Data FY 18-19'!K13+'Circuit 12 Data FY 18-19'!K13+'Circuit 13 Data FY 18-19'!K13+'Circuit 18 Data FY 18-19'!K13+'Circuit 20 Data FY 18-19'!K13</f>
        <v>420</v>
      </c>
      <c r="L13" s="3">
        <f>'Circuit 6 Data FY 18-19'!L13+'Circuit 9 OS Data FY 18-19'!L13+'Circuit 10 Data FY 18-19'!L13+'Circuit 12 Data FY 18-19'!L13+'Circuit 13 Data FY 18-19'!L13+'Circuit 18 Data FY 18-19'!L13+'Circuit 20 Data FY 18-19'!L13</f>
        <v>426</v>
      </c>
      <c r="M13" s="3">
        <f>'Circuit 6 Data FY 18-19'!M13+'Circuit 9 OS Data FY 18-19'!M13+'Circuit 10 Data FY 18-19'!M13+'Circuit 12 Data FY 18-19'!M13+'Circuit 13 Data FY 18-19'!M13+'Circuit 18 Data FY 18-19'!M13+'Circuit 20 Data FY 18-19'!M13</f>
        <v>340</v>
      </c>
    </row>
    <row r="14" spans="1:13" x14ac:dyDescent="0.25">
      <c r="A14" s="2" t="s">
        <v>3</v>
      </c>
      <c r="B14" s="3">
        <f>'Circuit 6 Data FY 18-19'!B14+'Circuit 9 OS Data FY 18-19'!B14+'Circuit 10 Data FY 18-19'!B14+'Circuit 12 Data FY 18-19'!B14+'Circuit 13 Data FY 18-19'!B14+'Circuit 18 Data FY 18-19'!B14+'Circuit 20 Data FY 18-19'!B14</f>
        <v>326</v>
      </c>
      <c r="C14" s="3">
        <f>'Circuit 6 Data FY 18-19'!C14+'Circuit 9 OS Data FY 18-19'!C14+'Circuit 10 Data FY 18-19'!C14+'Circuit 12 Data FY 18-19'!C14+'Circuit 13 Data FY 18-19'!C14+'Circuit 18 Data FY 18-19'!C14+'Circuit 20 Data FY 18-19'!C14</f>
        <v>322</v>
      </c>
      <c r="D14" s="3">
        <f>'Circuit 6 Data FY 18-19'!D14+'Circuit 9 OS Data FY 18-19'!D14+'Circuit 10 Data FY 18-19'!D14+'Circuit 12 Data FY 18-19'!D14+'Circuit 13 Data FY 18-19'!D14+'Circuit 18 Data FY 18-19'!D14+'Circuit 20 Data FY 18-19'!D14</f>
        <v>320</v>
      </c>
      <c r="E14" s="3">
        <f>'Circuit 6 Data FY 18-19'!E14+'Circuit 9 OS Data FY 18-19'!E14+'Circuit 10 Data FY 18-19'!E14+'Circuit 12 Data FY 18-19'!E14+'Circuit 13 Data FY 18-19'!E14+'Circuit 18 Data FY 18-19'!E14+'Circuit 20 Data FY 18-19'!E14</f>
        <v>314</v>
      </c>
      <c r="F14" s="3">
        <f>'Circuit 6 Data FY 18-19'!F14+'Circuit 9 OS Data FY 18-19'!F14+'Circuit 10 Data FY 18-19'!F14+'Circuit 12 Data FY 18-19'!F14+'Circuit 13 Data FY 18-19'!F14+'Circuit 18 Data FY 18-19'!F14+'Circuit 20 Data FY 18-19'!F14</f>
        <v>319</v>
      </c>
      <c r="G14" s="3">
        <f>'Circuit 6 Data FY 18-19'!G14+'Circuit 9 OS Data FY 18-19'!G14+'Circuit 10 Data FY 18-19'!G14+'Circuit 12 Data FY 18-19'!G14+'Circuit 13 Data FY 18-19'!G14+'Circuit 18 Data FY 18-19'!G14+'Circuit 20 Data FY 18-19'!G14</f>
        <v>315</v>
      </c>
      <c r="H14" s="3">
        <f>'Circuit 6 Data FY 18-19'!H14+'Circuit 9 OS Data FY 18-19'!H14+'Circuit 10 Data FY 18-19'!H14+'Circuit 12 Data FY 18-19'!H14+'Circuit 13 Data FY 18-19'!H14+'Circuit 18 Data FY 18-19'!H14+'Circuit 20 Data FY 18-19'!H14</f>
        <v>310</v>
      </c>
      <c r="I14" s="3">
        <f>'Circuit 6 Data FY 18-19'!I14+'Circuit 9 OS Data FY 18-19'!I14+'Circuit 10 Data FY 18-19'!I14+'Circuit 12 Data FY 18-19'!I14+'Circuit 13 Data FY 18-19'!I14+'Circuit 18 Data FY 18-19'!I14+'Circuit 20 Data FY 18-19'!I14</f>
        <v>299</v>
      </c>
      <c r="J14" s="3">
        <f>'Circuit 6 Data FY 18-19'!J14+'Circuit 9 OS Data FY 18-19'!J14+'Circuit 10 Data FY 18-19'!J14+'Circuit 12 Data FY 18-19'!J14+'Circuit 13 Data FY 18-19'!J14+'Circuit 18 Data FY 18-19'!J14+'Circuit 20 Data FY 18-19'!J14</f>
        <v>301</v>
      </c>
      <c r="K14" s="3">
        <f>'Circuit 6 Data FY 18-19'!K14+'Circuit 9 OS Data FY 18-19'!K14+'Circuit 10 Data FY 18-19'!K14+'Circuit 12 Data FY 18-19'!K14+'Circuit 13 Data FY 18-19'!K14+'Circuit 18 Data FY 18-19'!K14+'Circuit 20 Data FY 18-19'!K14</f>
        <v>303</v>
      </c>
      <c r="L14" s="3">
        <f>'Circuit 6 Data FY 18-19'!L14+'Circuit 9 OS Data FY 18-19'!L14+'Circuit 10 Data FY 18-19'!L14+'Circuit 12 Data FY 18-19'!L14+'Circuit 13 Data FY 18-19'!L14+'Circuit 18 Data FY 18-19'!L14+'Circuit 20 Data FY 18-19'!L14</f>
        <v>281</v>
      </c>
      <c r="M14" s="3">
        <f>'Circuit 6 Data FY 18-19'!M14+'Circuit 9 OS Data FY 18-19'!M14+'Circuit 10 Data FY 18-19'!M14+'Circuit 12 Data FY 18-19'!M14+'Circuit 13 Data FY 18-19'!M14+'Circuit 18 Data FY 18-19'!M14+'Circuit 20 Data FY 18-19'!M14</f>
        <v>277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f>'Circuit 6 Data FY 18-19'!B17+'Circuit 9 OS Data FY 18-19'!B17+'Circuit 10 Data FY 18-19'!B17+'Circuit 12 Data FY 18-19'!B17+'Circuit 13 Data FY 18-19'!B17+'Circuit 18 Data FY 18-19'!B17+'Circuit 20 Data FY 18-19'!B17</f>
        <v>38</v>
      </c>
      <c r="C17" s="3">
        <f>'Circuit 6 Data FY 18-19'!C17+'Circuit 9 OS Data FY 18-19'!C17+'Circuit 10 Data FY 18-19'!C17+'Circuit 12 Data FY 18-19'!C17+'Circuit 13 Data FY 18-19'!C17+'Circuit 18 Data FY 18-19'!C17+'Circuit 20 Data FY 18-19'!C17</f>
        <v>95</v>
      </c>
      <c r="D17" s="3">
        <f>'Circuit 6 Data FY 18-19'!D17+'Circuit 9 OS Data FY 18-19'!D17+'Circuit 10 Data FY 18-19'!D17+'Circuit 12 Data FY 18-19'!D17+'Circuit 13 Data FY 18-19'!D17+'Circuit 18 Data FY 18-19'!D17+'Circuit 20 Data FY 18-19'!D17</f>
        <v>121</v>
      </c>
      <c r="E17" s="3">
        <f>'Circuit 6 Data FY 18-19'!E17+'Circuit 9 OS Data FY 18-19'!E17+'Circuit 10 Data FY 18-19'!E17+'Circuit 12 Data FY 18-19'!E17+'Circuit 13 Data FY 18-19'!E17+'Circuit 18 Data FY 18-19'!E17+'Circuit 20 Data FY 18-19'!E17</f>
        <v>31</v>
      </c>
      <c r="F17" s="3">
        <f>'Circuit 6 Data FY 18-19'!F17+'Circuit 9 OS Data FY 18-19'!F17+'Circuit 10 Data FY 18-19'!F17+'Circuit 12 Data FY 18-19'!F17+'Circuit 13 Data FY 18-19'!F17+'Circuit 18 Data FY 18-19'!F17+'Circuit 20 Data FY 18-19'!F17</f>
        <v>65</v>
      </c>
      <c r="G17" s="3">
        <f>'Circuit 6 Data FY 18-19'!G17+'Circuit 9 OS Data FY 18-19'!G17+'Circuit 10 Data FY 18-19'!G17+'Circuit 12 Data FY 18-19'!G17+'Circuit 13 Data FY 18-19'!G17+'Circuit 18 Data FY 18-19'!G17+'Circuit 20 Data FY 18-19'!G17</f>
        <v>129</v>
      </c>
      <c r="H17" s="3">
        <f>'Circuit 6 Data FY 18-19'!H17+'Circuit 9 OS Data FY 18-19'!H17+'Circuit 10 Data FY 18-19'!H17+'Circuit 12 Data FY 18-19'!H17+'Circuit 13 Data FY 18-19'!H17+'Circuit 18 Data FY 18-19'!H17+'Circuit 20 Data FY 18-19'!H17</f>
        <v>87</v>
      </c>
      <c r="I17" s="3">
        <f>'Circuit 6 Data FY 18-19'!I17+'Circuit 9 OS Data FY 18-19'!I17+'Circuit 10 Data FY 18-19'!I17+'Circuit 12 Data FY 18-19'!I17+'Circuit 13 Data FY 18-19'!I17+'Circuit 18 Data FY 18-19'!I17+'Circuit 20 Data FY 18-19'!I17</f>
        <v>55</v>
      </c>
      <c r="J17" s="3">
        <f>'Circuit 6 Data FY 18-19'!J17+'Circuit 9 OS Data FY 18-19'!J17+'Circuit 10 Data FY 18-19'!J17+'Circuit 12 Data FY 18-19'!J17+'Circuit 13 Data FY 18-19'!J17+'Circuit 18 Data FY 18-19'!J17+'Circuit 20 Data FY 18-19'!J17</f>
        <v>68</v>
      </c>
      <c r="K17" s="3">
        <f>'Circuit 6 Data FY 18-19'!K17+'Circuit 9 OS Data FY 18-19'!K17+'Circuit 10 Data FY 18-19'!K17+'Circuit 12 Data FY 18-19'!K17+'Circuit 13 Data FY 18-19'!K17+'Circuit 18 Data FY 18-19'!K17+'Circuit 20 Data FY 18-19'!K17</f>
        <v>88</v>
      </c>
      <c r="L17" s="3">
        <f>'Circuit 6 Data FY 18-19'!L17+'Circuit 9 OS Data FY 18-19'!L17+'Circuit 10 Data FY 18-19'!L17+'Circuit 12 Data FY 18-19'!L17+'Circuit 13 Data FY 18-19'!L17+'Circuit 18 Data FY 18-19'!L17+'Circuit 20 Data FY 18-19'!L17</f>
        <v>78</v>
      </c>
      <c r="M17" s="3">
        <f>'Circuit 6 Data FY 18-19'!M17+'Circuit 9 OS Data FY 18-19'!M17+'Circuit 10 Data FY 18-19'!M17+'Circuit 12 Data FY 18-19'!M17+'Circuit 13 Data FY 18-19'!M17+'Circuit 18 Data FY 18-19'!M17+'Circuit 20 Data FY 18-19'!M17</f>
        <v>104</v>
      </c>
    </row>
    <row r="18" spans="1:13" x14ac:dyDescent="0.25">
      <c r="A18" s="2" t="s">
        <v>5</v>
      </c>
      <c r="B18" s="3">
        <f>'Circuit 6 Data FY 18-19'!B18+'Circuit 9 OS Data FY 18-19'!B18+'Circuit 10 Data FY 18-19'!B18+'Circuit 12 Data FY 18-19'!B18+'Circuit 13 Data FY 18-19'!B18+'Circuit 18 Data FY 18-19'!B18+'Circuit 20 Data FY 18-19'!B18</f>
        <v>64</v>
      </c>
      <c r="C18" s="3">
        <f>'Circuit 6 Data FY 18-19'!C18+'Circuit 9 OS Data FY 18-19'!C18+'Circuit 10 Data FY 18-19'!C18+'Circuit 12 Data FY 18-19'!C18+'Circuit 13 Data FY 18-19'!C18+'Circuit 18 Data FY 18-19'!C18+'Circuit 20 Data FY 18-19'!C18</f>
        <v>91</v>
      </c>
      <c r="D18" s="3">
        <f>'Circuit 6 Data FY 18-19'!D18+'Circuit 9 OS Data FY 18-19'!D18+'Circuit 10 Data FY 18-19'!D18+'Circuit 12 Data FY 18-19'!D18+'Circuit 13 Data FY 18-19'!D18+'Circuit 18 Data FY 18-19'!D18+'Circuit 20 Data FY 18-19'!D18</f>
        <v>77</v>
      </c>
      <c r="E18" s="3">
        <f>'Circuit 6 Data FY 18-19'!E18+'Circuit 9 OS Data FY 18-19'!E18+'Circuit 10 Data FY 18-19'!E18+'Circuit 12 Data FY 18-19'!E18+'Circuit 13 Data FY 18-19'!E18+'Circuit 18 Data FY 18-19'!E18+'Circuit 20 Data FY 18-19'!E18</f>
        <v>67</v>
      </c>
      <c r="F18" s="3">
        <f>'Circuit 6 Data FY 18-19'!F18+'Circuit 9 OS Data FY 18-19'!F18+'Circuit 10 Data FY 18-19'!F18+'Circuit 12 Data FY 18-19'!F18+'Circuit 13 Data FY 18-19'!F18+'Circuit 18 Data FY 18-19'!F18+'Circuit 20 Data FY 18-19'!F18</f>
        <v>77</v>
      </c>
      <c r="G18" s="3">
        <f>'Circuit 6 Data FY 18-19'!G18+'Circuit 9 OS Data FY 18-19'!G18+'Circuit 10 Data FY 18-19'!G18+'Circuit 12 Data FY 18-19'!G18+'Circuit 13 Data FY 18-19'!G18+'Circuit 18 Data FY 18-19'!G18+'Circuit 20 Data FY 18-19'!G18</f>
        <v>95</v>
      </c>
      <c r="H18" s="3">
        <f>'Circuit 6 Data FY 18-19'!H18+'Circuit 9 OS Data FY 18-19'!H18+'Circuit 10 Data FY 18-19'!H18+'Circuit 12 Data FY 18-19'!H18+'Circuit 13 Data FY 18-19'!H18+'Circuit 18 Data FY 18-19'!H18+'Circuit 20 Data FY 18-19'!H18</f>
        <v>56</v>
      </c>
      <c r="I18" s="3">
        <f>'Circuit 6 Data FY 18-19'!I18+'Circuit 9 OS Data FY 18-19'!I18+'Circuit 10 Data FY 18-19'!I18+'Circuit 12 Data FY 18-19'!I18+'Circuit 13 Data FY 18-19'!I18+'Circuit 18 Data FY 18-19'!I18+'Circuit 20 Data FY 18-19'!I18</f>
        <v>54</v>
      </c>
      <c r="J18" s="3">
        <f>'Circuit 6 Data FY 18-19'!J18+'Circuit 9 OS Data FY 18-19'!J18+'Circuit 10 Data FY 18-19'!J18+'Circuit 12 Data FY 18-19'!J18+'Circuit 13 Data FY 18-19'!J18+'Circuit 18 Data FY 18-19'!J18+'Circuit 20 Data FY 18-19'!J18</f>
        <v>63</v>
      </c>
      <c r="K18" s="3">
        <f>'Circuit 6 Data FY 18-19'!K18+'Circuit 9 OS Data FY 18-19'!K18+'Circuit 10 Data FY 18-19'!K18+'Circuit 12 Data FY 18-19'!K18+'Circuit 13 Data FY 18-19'!K18+'Circuit 18 Data FY 18-19'!K18+'Circuit 20 Data FY 18-19'!K18</f>
        <v>77</v>
      </c>
      <c r="L18" s="3">
        <f>'Circuit 6 Data FY 18-19'!L18+'Circuit 9 OS Data FY 18-19'!L18+'Circuit 10 Data FY 18-19'!L18+'Circuit 12 Data FY 18-19'!L18+'Circuit 13 Data FY 18-19'!L18+'Circuit 18 Data FY 18-19'!L18+'Circuit 20 Data FY 18-19'!L18</f>
        <v>48</v>
      </c>
      <c r="M18" s="3">
        <f>'Circuit 6 Data FY 18-19'!M18+'Circuit 9 OS Data FY 18-19'!M18+'Circuit 10 Data FY 18-19'!M18+'Circuit 12 Data FY 18-19'!M18+'Circuit 13 Data FY 18-19'!M18+'Circuit 18 Data FY 18-19'!M18+'Circuit 20 Data FY 18-19'!M18</f>
        <v>4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62</v>
      </c>
    </row>
    <row r="2" spans="1:14" x14ac:dyDescent="0.25">
      <c r="B2" s="2" t="s">
        <v>57</v>
      </c>
      <c r="N2" s="17" t="str">
        <f>'Statewide Charts FY 18-19'!N2</f>
        <v>August 2018</v>
      </c>
    </row>
    <row r="24" spans="2:14" x14ac:dyDescent="0.25">
      <c r="B24" s="2" t="str">
        <f>B2</f>
        <v>Central Region</v>
      </c>
      <c r="N24" s="17" t="str">
        <f>'Statewide Charts FY 18-19'!N2</f>
        <v>August 2018</v>
      </c>
    </row>
    <row r="46" spans="2:14" x14ac:dyDescent="0.25">
      <c r="B46" s="2" t="str">
        <f>B2</f>
        <v>Central Region</v>
      </c>
      <c r="N46" s="17" t="str">
        <f>'Statewide Charts FY 18-19'!N2</f>
        <v>August 2018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M18"/>
  <sheetViews>
    <sheetView view="pageLayout" zoomScaleNormal="100" workbookViewId="0">
      <selection activeCell="L19" sqref="L19"/>
    </sheetView>
  </sheetViews>
  <sheetFormatPr defaultColWidth="9.140625" defaultRowHeight="15" x14ac:dyDescent="0.25"/>
  <cols>
    <col min="1" max="1" width="43.7109375" bestFit="1" customWidth="1"/>
    <col min="2" max="9" width="7.140625" customWidth="1"/>
    <col min="10" max="10" width="7.5703125" bestFit="1" customWidth="1"/>
    <col min="11" max="13" width="7.5703125" customWidth="1"/>
  </cols>
  <sheetData>
    <row r="1" spans="1:13" x14ac:dyDescent="0.25">
      <c r="A1" s="2"/>
      <c r="B1" s="1">
        <v>42979</v>
      </c>
      <c r="C1" s="1">
        <v>43009</v>
      </c>
      <c r="D1" s="1">
        <v>43040</v>
      </c>
      <c r="E1" s="1">
        <v>43070</v>
      </c>
      <c r="F1" s="1">
        <v>43101</v>
      </c>
      <c r="G1" s="1">
        <v>43132</v>
      </c>
      <c r="H1" s="1">
        <v>43160</v>
      </c>
      <c r="I1" s="1">
        <v>43191</v>
      </c>
      <c r="J1" s="1">
        <v>43221</v>
      </c>
      <c r="K1" s="1">
        <v>43252</v>
      </c>
      <c r="L1" s="1">
        <v>43282</v>
      </c>
      <c r="M1" s="1">
        <v>43313</v>
      </c>
    </row>
    <row r="2" spans="1:13" x14ac:dyDescent="0.25">
      <c r="A2" s="2" t="s">
        <v>31</v>
      </c>
      <c r="B2" s="3">
        <f>'Circuit 11 Data FY 18-19'!B2+'Circuit 15 Data FY 18-19'!B2+'Circuit 16 Data FY 18-19'!B2+'Circuit 17 Data FY 18-19'!B2+'Circuit 19 Data FY 18-19'!B2</f>
        <v>8382</v>
      </c>
      <c r="C2" s="3">
        <f>'Circuit 11 Data FY 18-19'!C2+'Circuit 15 Data FY 18-19'!C2+'Circuit 16 Data FY 18-19'!C2+'Circuit 17 Data FY 18-19'!C2+'Circuit 19 Data FY 18-19'!C2</f>
        <v>8322</v>
      </c>
      <c r="D2" s="3">
        <f>'Circuit 11 Data FY 18-19'!D2+'Circuit 15 Data FY 18-19'!D2+'Circuit 16 Data FY 18-19'!D2+'Circuit 17 Data FY 18-19'!D2+'Circuit 19 Data FY 18-19'!D2</f>
        <v>8111</v>
      </c>
      <c r="E2" s="3">
        <f>'Circuit 11 Data FY 18-19'!E2+'Circuit 15 Data FY 18-19'!E2+'Circuit 16 Data FY 18-19'!E2+'Circuit 17 Data FY 18-19'!E2+'Circuit 19 Data FY 18-19'!E2</f>
        <v>8111</v>
      </c>
      <c r="F2" s="3">
        <f>'Circuit 11 Data FY 18-19'!F2+'Circuit 15 Data FY 18-19'!F2+'Circuit 16 Data FY 18-19'!F2+'Circuit 17 Data FY 18-19'!F2+'Circuit 19 Data FY 18-19'!F2</f>
        <v>7930</v>
      </c>
      <c r="G2" s="3">
        <f>'Circuit 11 Data FY 18-19'!G2+'Circuit 15 Data FY 18-19'!G2+'Circuit 16 Data FY 18-19'!G2+'Circuit 17 Data FY 18-19'!G2+'Circuit 19 Data FY 18-19'!G2</f>
        <v>7929</v>
      </c>
      <c r="H2" s="3">
        <f>'Circuit 11 Data FY 18-19'!H2+'Circuit 15 Data FY 18-19'!H2+'Circuit 16 Data FY 18-19'!H2+'Circuit 17 Data FY 18-19'!H2+'Circuit 19 Data FY 18-19'!H2</f>
        <v>8064</v>
      </c>
      <c r="I2" s="3">
        <f>'Circuit 11 Data FY 18-19'!I2+'Circuit 15 Data FY 18-19'!I2+'Circuit 16 Data FY 18-19'!I2+'Circuit 17 Data FY 18-19'!I2+'Circuit 19 Data FY 18-19'!I2</f>
        <v>7978</v>
      </c>
      <c r="J2" s="3">
        <f>'Circuit 11 Data FY 18-19'!J2+'Circuit 15 Data FY 18-19'!J2+'Circuit 16 Data FY 18-19'!J2+'Circuit 17 Data FY 18-19'!J2+'Circuit 19 Data FY 18-19'!J2</f>
        <v>7997</v>
      </c>
      <c r="K2" s="3">
        <f>'Circuit 11 Data FY 18-19'!K2+'Circuit 15 Data FY 18-19'!K2+'Circuit 16 Data FY 18-19'!K2+'Circuit 17 Data FY 18-19'!K2+'Circuit 19 Data FY 18-19'!K2</f>
        <v>7874</v>
      </c>
      <c r="L2" s="3">
        <f>'Circuit 11 Data FY 18-19'!L2+'Circuit 15 Data FY 18-19'!L2+'Circuit 16 Data FY 18-19'!L2+'Circuit 17 Data FY 18-19'!L2+'Circuit 19 Data FY 18-19'!L2</f>
        <v>7758</v>
      </c>
      <c r="M2" s="3">
        <f>'Circuit 11 Data FY 18-19'!M2+'Circuit 15 Data FY 18-19'!M2+'Circuit 16 Data FY 18-19'!M2+'Circuit 17 Data FY 18-19'!M2+'Circuit 19 Data FY 18-19'!M2</f>
        <v>7647</v>
      </c>
    </row>
    <row r="3" spans="1:13" x14ac:dyDescent="0.25">
      <c r="A3" s="2" t="s">
        <v>0</v>
      </c>
      <c r="B3" s="3">
        <f>'Circuit 11 Data FY 18-19'!B3+'Circuit 15 Data FY 18-19'!B3+'Circuit 16 Data FY 18-19'!B3+'Circuit 17 Data FY 18-19'!B3+'Circuit 19 Data FY 18-19'!B3</f>
        <v>7106</v>
      </c>
      <c r="C3" s="3">
        <f>'Circuit 11 Data FY 18-19'!C3+'Circuit 15 Data FY 18-19'!C3+'Circuit 16 Data FY 18-19'!C3+'Circuit 17 Data FY 18-19'!C3+'Circuit 19 Data FY 18-19'!C3</f>
        <v>7104</v>
      </c>
      <c r="D3" s="3">
        <f>'Circuit 11 Data FY 18-19'!D3+'Circuit 15 Data FY 18-19'!D3+'Circuit 16 Data FY 18-19'!D3+'Circuit 17 Data FY 18-19'!D3+'Circuit 19 Data FY 18-19'!D3</f>
        <v>7012</v>
      </c>
      <c r="E3" s="3">
        <f>'Circuit 11 Data FY 18-19'!E3+'Circuit 15 Data FY 18-19'!E3+'Circuit 16 Data FY 18-19'!E3+'Circuit 17 Data FY 18-19'!E3+'Circuit 19 Data FY 18-19'!E3</f>
        <v>7022</v>
      </c>
      <c r="F3" s="3">
        <f>'Circuit 11 Data FY 18-19'!F3+'Circuit 15 Data FY 18-19'!F3+'Circuit 16 Data FY 18-19'!F3+'Circuit 17 Data FY 18-19'!F3+'Circuit 19 Data FY 18-19'!F3</f>
        <v>6986</v>
      </c>
      <c r="G3" s="3">
        <f>'Circuit 11 Data FY 18-19'!G3+'Circuit 15 Data FY 18-19'!G3+'Circuit 16 Data FY 18-19'!G3+'Circuit 17 Data FY 18-19'!G3+'Circuit 19 Data FY 18-19'!G3</f>
        <v>7023</v>
      </c>
      <c r="H3" s="3">
        <f>'Circuit 11 Data FY 18-19'!H3+'Circuit 15 Data FY 18-19'!H3+'Circuit 16 Data FY 18-19'!H3+'Circuit 17 Data FY 18-19'!H3+'Circuit 19 Data FY 18-19'!H3</f>
        <v>7004</v>
      </c>
      <c r="I3" s="3">
        <f>'Circuit 11 Data FY 18-19'!I3+'Circuit 15 Data FY 18-19'!I3+'Circuit 16 Data FY 18-19'!I3+'Circuit 17 Data FY 18-19'!I3+'Circuit 19 Data FY 18-19'!I3</f>
        <v>7013</v>
      </c>
      <c r="J3" s="3">
        <f>'Circuit 11 Data FY 18-19'!J3+'Circuit 15 Data FY 18-19'!J3+'Circuit 16 Data FY 18-19'!J3+'Circuit 17 Data FY 18-19'!J3+'Circuit 19 Data FY 18-19'!J3</f>
        <v>7165</v>
      </c>
      <c r="K3" s="3">
        <f>'Circuit 11 Data FY 18-19'!K3+'Circuit 15 Data FY 18-19'!K3+'Circuit 16 Data FY 18-19'!K3+'Circuit 17 Data FY 18-19'!K3+'Circuit 19 Data FY 18-19'!K3</f>
        <v>7042</v>
      </c>
      <c r="L3" s="3">
        <f>'Circuit 11 Data FY 18-19'!L3+'Circuit 15 Data FY 18-19'!L3+'Circuit 16 Data FY 18-19'!L3+'Circuit 17 Data FY 18-19'!L3+'Circuit 19 Data FY 18-19'!L3</f>
        <v>6921</v>
      </c>
      <c r="M3" s="3">
        <f>'Circuit 11 Data FY 18-19'!M3+'Circuit 15 Data FY 18-19'!M3+'Circuit 16 Data FY 18-19'!M3+'Circuit 17 Data FY 18-19'!M3+'Circuit 19 Data FY 18-19'!M3</f>
        <v>6872</v>
      </c>
    </row>
    <row r="4" spans="1:13" x14ac:dyDescent="0.25">
      <c r="A4" s="2" t="s">
        <v>1</v>
      </c>
      <c r="B4" s="3">
        <f>'Circuit 11 Data FY 18-19'!B4+'Circuit 15 Data FY 18-19'!B4+'Circuit 16 Data FY 18-19'!B4+'Circuit 17 Data FY 18-19'!B4+'Circuit 19 Data FY 18-19'!B4</f>
        <v>3994</v>
      </c>
      <c r="C4" s="3">
        <f>'Circuit 11 Data FY 18-19'!C4+'Circuit 15 Data FY 18-19'!C4+'Circuit 16 Data FY 18-19'!C4+'Circuit 17 Data FY 18-19'!C4+'Circuit 19 Data FY 18-19'!C4</f>
        <v>4082</v>
      </c>
      <c r="D4" s="3">
        <f>'Circuit 11 Data FY 18-19'!D4+'Circuit 15 Data FY 18-19'!D4+'Circuit 16 Data FY 18-19'!D4+'Circuit 17 Data FY 18-19'!D4+'Circuit 19 Data FY 18-19'!D4</f>
        <v>4065</v>
      </c>
      <c r="E4" s="3">
        <f>'Circuit 11 Data FY 18-19'!E4+'Circuit 15 Data FY 18-19'!E4+'Circuit 16 Data FY 18-19'!E4+'Circuit 17 Data FY 18-19'!E4+'Circuit 19 Data FY 18-19'!E4</f>
        <v>3999</v>
      </c>
      <c r="F4" s="3">
        <f>'Circuit 11 Data FY 18-19'!F4+'Circuit 15 Data FY 18-19'!F4+'Circuit 16 Data FY 18-19'!F4+'Circuit 17 Data FY 18-19'!F4+'Circuit 19 Data FY 18-19'!F4</f>
        <v>4024</v>
      </c>
      <c r="G4" s="3">
        <f>'Circuit 11 Data FY 18-19'!G4+'Circuit 15 Data FY 18-19'!G4+'Circuit 16 Data FY 18-19'!G4+'Circuit 17 Data FY 18-19'!G4+'Circuit 19 Data FY 18-19'!G4</f>
        <v>4093</v>
      </c>
      <c r="H4" s="3">
        <f>'Circuit 11 Data FY 18-19'!H4+'Circuit 15 Data FY 18-19'!H4+'Circuit 16 Data FY 18-19'!H4+'Circuit 17 Data FY 18-19'!H4+'Circuit 19 Data FY 18-19'!H4</f>
        <v>4045</v>
      </c>
      <c r="I4" s="3">
        <f>'Circuit 11 Data FY 18-19'!I4+'Circuit 15 Data FY 18-19'!I4+'Circuit 16 Data FY 18-19'!I4+'Circuit 17 Data FY 18-19'!I4+'Circuit 19 Data FY 18-19'!I4</f>
        <v>4029</v>
      </c>
      <c r="J4" s="3">
        <f>'Circuit 11 Data FY 18-19'!J4+'Circuit 15 Data FY 18-19'!J4+'Circuit 16 Data FY 18-19'!J4+'Circuit 17 Data FY 18-19'!J4+'Circuit 19 Data FY 18-19'!J4</f>
        <v>4143</v>
      </c>
      <c r="K4" s="3">
        <f>'Circuit 11 Data FY 18-19'!K4+'Circuit 15 Data FY 18-19'!K4+'Circuit 16 Data FY 18-19'!K4+'Circuit 17 Data FY 18-19'!K4+'Circuit 19 Data FY 18-19'!K4</f>
        <v>4018</v>
      </c>
      <c r="L4" s="3">
        <f>'Circuit 11 Data FY 18-19'!L4+'Circuit 15 Data FY 18-19'!L4+'Circuit 16 Data FY 18-19'!L4+'Circuit 17 Data FY 18-19'!L4+'Circuit 19 Data FY 18-19'!L4</f>
        <v>3964</v>
      </c>
      <c r="M4" s="3">
        <f>'Circuit 11 Data FY 18-19'!M4+'Circuit 15 Data FY 18-19'!M4+'Circuit 16 Data FY 18-19'!M4+'Circuit 17 Data FY 18-19'!M4+'Circuit 19 Data FY 18-19'!M4</f>
        <v>4029</v>
      </c>
    </row>
    <row r="5" spans="1:13" x14ac:dyDescent="0.25">
      <c r="A5" s="2" t="s">
        <v>6</v>
      </c>
      <c r="B5" s="3">
        <f>'Circuit 11 Data FY 18-19'!B5+'Circuit 15 Data FY 18-19'!B5+'Circuit 16 Data FY 18-19'!B5+'Circuit 17 Data FY 18-19'!B5+'Circuit 19 Data FY 18-19'!B5</f>
        <v>3077</v>
      </c>
      <c r="C5" s="3">
        <f>'Circuit 11 Data FY 18-19'!C5+'Circuit 15 Data FY 18-19'!C5+'Circuit 16 Data FY 18-19'!C5+'Circuit 17 Data FY 18-19'!C5+'Circuit 19 Data FY 18-19'!C5</f>
        <v>2997</v>
      </c>
      <c r="D5" s="3">
        <f>'Circuit 11 Data FY 18-19'!D5+'Circuit 15 Data FY 18-19'!D5+'Circuit 16 Data FY 18-19'!D5+'Circuit 17 Data FY 18-19'!D5+'Circuit 19 Data FY 18-19'!D5</f>
        <v>2912</v>
      </c>
      <c r="E5" s="3">
        <f>'Circuit 11 Data FY 18-19'!E5+'Circuit 15 Data FY 18-19'!E5+'Circuit 16 Data FY 18-19'!E5+'Circuit 17 Data FY 18-19'!E5+'Circuit 19 Data FY 18-19'!E5</f>
        <v>2972</v>
      </c>
      <c r="F5" s="3">
        <f>'Circuit 11 Data FY 18-19'!F5+'Circuit 15 Data FY 18-19'!F5+'Circuit 16 Data FY 18-19'!F5+'Circuit 17 Data FY 18-19'!F5+'Circuit 19 Data FY 18-19'!F5</f>
        <v>2911</v>
      </c>
      <c r="G5" s="3">
        <f>'Circuit 11 Data FY 18-19'!G5+'Circuit 15 Data FY 18-19'!G5+'Circuit 16 Data FY 18-19'!G5+'Circuit 17 Data FY 18-19'!G5+'Circuit 19 Data FY 18-19'!G5</f>
        <v>2915</v>
      </c>
      <c r="H5" s="3">
        <f>'Circuit 11 Data FY 18-19'!H5+'Circuit 15 Data FY 18-19'!H5+'Circuit 16 Data FY 18-19'!H5+'Circuit 17 Data FY 18-19'!H5+'Circuit 19 Data FY 18-19'!H5</f>
        <v>2939</v>
      </c>
      <c r="I5" s="3">
        <f>'Circuit 11 Data FY 18-19'!I5+'Circuit 15 Data FY 18-19'!I5+'Circuit 16 Data FY 18-19'!I5+'Circuit 17 Data FY 18-19'!I5+'Circuit 19 Data FY 18-19'!I5</f>
        <v>2948</v>
      </c>
      <c r="J5" s="3">
        <f>'Circuit 11 Data FY 18-19'!J5+'Circuit 15 Data FY 18-19'!J5+'Circuit 16 Data FY 18-19'!J5+'Circuit 17 Data FY 18-19'!J5+'Circuit 19 Data FY 18-19'!J5</f>
        <v>2991</v>
      </c>
      <c r="K5" s="3">
        <f>'Circuit 11 Data FY 18-19'!K5+'Circuit 15 Data FY 18-19'!K5+'Circuit 16 Data FY 18-19'!K5+'Circuit 17 Data FY 18-19'!K5+'Circuit 19 Data FY 18-19'!K5</f>
        <v>2988</v>
      </c>
      <c r="L5" s="3">
        <f>'Circuit 11 Data FY 18-19'!L5+'Circuit 15 Data FY 18-19'!L5+'Circuit 16 Data FY 18-19'!L5+'Circuit 17 Data FY 18-19'!L5+'Circuit 19 Data FY 18-19'!L5</f>
        <v>2932</v>
      </c>
      <c r="M5" s="3">
        <f>'Circuit 11 Data FY 18-19'!M5+'Circuit 15 Data FY 18-19'!M5+'Circuit 16 Data FY 18-19'!M5+'Circuit 17 Data FY 18-19'!M5+'Circuit 19 Data FY 18-19'!M5</f>
        <v>2814</v>
      </c>
    </row>
    <row r="6" spans="1:13" x14ac:dyDescent="0.25">
      <c r="A6" s="2" t="s">
        <v>7</v>
      </c>
      <c r="B6" s="3">
        <f>'Circuit 11 Data FY 18-19'!B6+'Circuit 15 Data FY 18-19'!B6+'Circuit 16 Data FY 18-19'!B6+'Circuit 17 Data FY 18-19'!B6+'Circuit 19 Data FY 18-19'!B6</f>
        <v>35</v>
      </c>
      <c r="C6" s="3">
        <f>'Circuit 11 Data FY 18-19'!C6+'Circuit 15 Data FY 18-19'!C6+'Circuit 16 Data FY 18-19'!C6+'Circuit 17 Data FY 18-19'!C6+'Circuit 19 Data FY 18-19'!C6</f>
        <v>25</v>
      </c>
      <c r="D6" s="3">
        <f>'Circuit 11 Data FY 18-19'!D6+'Circuit 15 Data FY 18-19'!D6+'Circuit 16 Data FY 18-19'!D6+'Circuit 17 Data FY 18-19'!D6+'Circuit 19 Data FY 18-19'!D6</f>
        <v>35</v>
      </c>
      <c r="E6" s="3">
        <f>'Circuit 11 Data FY 18-19'!E6+'Circuit 15 Data FY 18-19'!E6+'Circuit 16 Data FY 18-19'!E6+'Circuit 17 Data FY 18-19'!E6+'Circuit 19 Data FY 18-19'!E6</f>
        <v>51</v>
      </c>
      <c r="F6" s="3">
        <f>'Circuit 11 Data FY 18-19'!F6+'Circuit 15 Data FY 18-19'!F6+'Circuit 16 Data FY 18-19'!F6+'Circuit 17 Data FY 18-19'!F6+'Circuit 19 Data FY 18-19'!F6</f>
        <v>51</v>
      </c>
      <c r="G6" s="3">
        <f>'Circuit 11 Data FY 18-19'!G6+'Circuit 15 Data FY 18-19'!G6+'Circuit 16 Data FY 18-19'!G6+'Circuit 17 Data FY 18-19'!G6+'Circuit 19 Data FY 18-19'!G6</f>
        <v>15</v>
      </c>
      <c r="H6" s="3">
        <f>'Circuit 11 Data FY 18-19'!H6+'Circuit 15 Data FY 18-19'!H6+'Circuit 16 Data FY 18-19'!H6+'Circuit 17 Data FY 18-19'!H6+'Circuit 19 Data FY 18-19'!H6</f>
        <v>20</v>
      </c>
      <c r="I6" s="3">
        <f>'Circuit 11 Data FY 18-19'!I6+'Circuit 15 Data FY 18-19'!I6+'Circuit 16 Data FY 18-19'!I6+'Circuit 17 Data FY 18-19'!I6+'Circuit 19 Data FY 18-19'!I6</f>
        <v>36</v>
      </c>
      <c r="J6" s="3">
        <f>'Circuit 11 Data FY 18-19'!J6+'Circuit 15 Data FY 18-19'!J6+'Circuit 16 Data FY 18-19'!J6+'Circuit 17 Data FY 18-19'!J6+'Circuit 19 Data FY 18-19'!J6</f>
        <v>31</v>
      </c>
      <c r="K6" s="3">
        <f>'Circuit 11 Data FY 18-19'!K6+'Circuit 15 Data FY 18-19'!K6+'Circuit 16 Data FY 18-19'!K6+'Circuit 17 Data FY 18-19'!K6+'Circuit 19 Data FY 18-19'!K6</f>
        <v>36</v>
      </c>
      <c r="L6" s="3">
        <f>'Circuit 11 Data FY 18-19'!L6+'Circuit 15 Data FY 18-19'!L6+'Circuit 16 Data FY 18-19'!L6+'Circuit 17 Data FY 18-19'!L6+'Circuit 19 Data FY 18-19'!L6</f>
        <v>25</v>
      </c>
      <c r="M6" s="3">
        <f>'Circuit 11 Data FY 18-19'!M6+'Circuit 15 Data FY 18-19'!M6+'Circuit 16 Data FY 18-19'!M6+'Circuit 17 Data FY 18-19'!M6+'Circuit 19 Data FY 18-19'!M6</f>
        <v>29</v>
      </c>
    </row>
    <row r="7" spans="1:13" x14ac:dyDescent="0.25">
      <c r="A7" s="2"/>
    </row>
    <row r="8" spans="1:13" x14ac:dyDescent="0.25">
      <c r="A8" s="2"/>
      <c r="B8" s="1">
        <v>42979</v>
      </c>
      <c r="C8" s="1">
        <v>43009</v>
      </c>
      <c r="D8" s="1">
        <v>43040</v>
      </c>
      <c r="E8" s="1">
        <v>43070</v>
      </c>
      <c r="F8" s="1">
        <v>43101</v>
      </c>
      <c r="G8" s="1">
        <v>43132</v>
      </c>
      <c r="H8" s="1">
        <v>43160</v>
      </c>
      <c r="I8" s="1">
        <v>43191</v>
      </c>
      <c r="J8" s="1">
        <v>43221</v>
      </c>
      <c r="K8" s="1">
        <v>43252</v>
      </c>
      <c r="L8" s="1">
        <v>43282</v>
      </c>
      <c r="M8" s="1">
        <v>43313</v>
      </c>
    </row>
    <row r="9" spans="1:13" x14ac:dyDescent="0.25">
      <c r="A9" s="2" t="s">
        <v>69</v>
      </c>
      <c r="B9" s="3">
        <f>'Circuit 11 Data FY 18-19'!B9+'Circuit 15 Data FY 18-19'!B9+'Circuit 16 Data FY 18-19'!B9+'Circuit 17 Data FY 18-19'!B9+'Circuit 19 Data FY 18-19'!B9</f>
        <v>2716</v>
      </c>
      <c r="C9" s="3">
        <f>'Circuit 11 Data FY 18-19'!C9+'Circuit 15 Data FY 18-19'!C9+'Circuit 16 Data FY 18-19'!C9+'Circuit 17 Data FY 18-19'!C9+'Circuit 19 Data FY 18-19'!C9</f>
        <v>2777</v>
      </c>
      <c r="D9" s="3">
        <f>'Circuit 11 Data FY 18-19'!D9+'Circuit 15 Data FY 18-19'!D9+'Circuit 16 Data FY 18-19'!D9+'Circuit 17 Data FY 18-19'!D9+'Circuit 19 Data FY 18-19'!D9</f>
        <v>2755</v>
      </c>
      <c r="E9" s="3">
        <f>'Circuit 11 Data FY 18-19'!E9+'Circuit 15 Data FY 18-19'!E9+'Circuit 16 Data FY 18-19'!E9+'Circuit 17 Data FY 18-19'!E9+'Circuit 19 Data FY 18-19'!E9</f>
        <v>2765</v>
      </c>
      <c r="F9" s="3">
        <f>'Circuit 11 Data FY 18-19'!F9+'Circuit 15 Data FY 18-19'!F9+'Circuit 16 Data FY 18-19'!F9+'Circuit 17 Data FY 18-19'!F9+'Circuit 19 Data FY 18-19'!F9</f>
        <v>2784</v>
      </c>
      <c r="G9" s="3">
        <f>'Circuit 11 Data FY 18-19'!G9+'Circuit 15 Data FY 18-19'!G9+'Circuit 16 Data FY 18-19'!G9+'Circuit 17 Data FY 18-19'!G9+'Circuit 19 Data FY 18-19'!G9</f>
        <v>2781</v>
      </c>
      <c r="H9" s="3">
        <f>'Circuit 11 Data FY 18-19'!H9+'Circuit 15 Data FY 18-19'!H9+'Circuit 16 Data FY 18-19'!H9+'Circuit 17 Data FY 18-19'!H9+'Circuit 19 Data FY 18-19'!H9</f>
        <v>2778</v>
      </c>
      <c r="I9" s="3">
        <f>'Circuit 11 Data FY 18-19'!I9+'Circuit 15 Data FY 18-19'!I9+'Circuit 16 Data FY 18-19'!I9+'Circuit 17 Data FY 18-19'!I9+'Circuit 19 Data FY 18-19'!I9</f>
        <v>2780</v>
      </c>
      <c r="J9" s="3">
        <f>'Circuit 11 Data FY 18-19'!J9+'Circuit 15 Data FY 18-19'!J9+'Circuit 16 Data FY 18-19'!J9+'Circuit 17 Data FY 18-19'!J9+'Circuit 19 Data FY 18-19'!J9</f>
        <v>2792</v>
      </c>
      <c r="K9" s="3">
        <f>'Circuit 11 Data FY 18-19'!K9+'Circuit 15 Data FY 18-19'!K9+'Circuit 16 Data FY 18-19'!K9+'Circuit 17 Data FY 18-19'!K9+'Circuit 19 Data FY 18-19'!K9</f>
        <v>2769</v>
      </c>
      <c r="L9" s="3">
        <f>'Circuit 11 Data FY 18-19'!L9+'Circuit 15 Data FY 18-19'!L9+'Circuit 16 Data FY 18-19'!L9+'Circuit 17 Data FY 18-19'!L9+'Circuit 19 Data FY 18-19'!L9</f>
        <v>2793</v>
      </c>
      <c r="M9" s="3">
        <f>'Circuit 11 Data FY 18-19'!M9+'Circuit 15 Data FY 18-19'!M9+'Circuit 16 Data FY 18-19'!M9+'Circuit 17 Data FY 18-19'!M9+'Circuit 19 Data FY 18-19'!M9</f>
        <v>4131</v>
      </c>
    </row>
    <row r="10" spans="1:13" x14ac:dyDescent="0.25">
      <c r="A10" s="2" t="s">
        <v>58</v>
      </c>
      <c r="B10" s="3">
        <f>'Circuit 11 Data FY 18-19'!B10+'Circuit 15 Data FY 18-19'!B10+'Circuit 16 Data FY 18-19'!B10+'Circuit 17 Data FY 18-19'!B10+'Circuit 19 Data FY 18-19'!B10</f>
        <v>2548</v>
      </c>
      <c r="C10" s="3">
        <f>'Circuit 11 Data FY 18-19'!C10+'Circuit 15 Data FY 18-19'!C10+'Circuit 16 Data FY 18-19'!C10+'Circuit 17 Data FY 18-19'!C10+'Circuit 19 Data FY 18-19'!C10</f>
        <v>2611</v>
      </c>
      <c r="D10" s="3">
        <f>'Circuit 11 Data FY 18-19'!D10+'Circuit 15 Data FY 18-19'!D10+'Circuit 16 Data FY 18-19'!D10+'Circuit 17 Data FY 18-19'!D10+'Circuit 19 Data FY 18-19'!D10</f>
        <v>2607</v>
      </c>
      <c r="E10" s="3">
        <f>'Circuit 11 Data FY 18-19'!E10+'Circuit 15 Data FY 18-19'!E10+'Circuit 16 Data FY 18-19'!E10+'Circuit 17 Data FY 18-19'!E10+'Circuit 19 Data FY 18-19'!E10</f>
        <v>2616</v>
      </c>
      <c r="F10" s="3">
        <f>'Circuit 11 Data FY 18-19'!F10+'Circuit 15 Data FY 18-19'!F10+'Circuit 16 Data FY 18-19'!F10+'Circuit 17 Data FY 18-19'!F10+'Circuit 19 Data FY 18-19'!F10</f>
        <v>2634</v>
      </c>
      <c r="G10" s="3">
        <f>'Circuit 11 Data FY 18-19'!G10+'Circuit 15 Data FY 18-19'!G10+'Circuit 16 Data FY 18-19'!G10+'Circuit 17 Data FY 18-19'!G10+'Circuit 19 Data FY 18-19'!G10</f>
        <v>2633</v>
      </c>
      <c r="H10" s="3">
        <f>'Circuit 11 Data FY 18-19'!H10+'Circuit 15 Data FY 18-19'!H10+'Circuit 16 Data FY 18-19'!H10+'Circuit 17 Data FY 18-19'!H10+'Circuit 19 Data FY 18-19'!H10</f>
        <v>2634</v>
      </c>
      <c r="I10" s="3">
        <f>'Circuit 11 Data FY 18-19'!I10+'Circuit 15 Data FY 18-19'!I10+'Circuit 16 Data FY 18-19'!I10+'Circuit 17 Data FY 18-19'!I10+'Circuit 19 Data FY 18-19'!I10</f>
        <v>2640</v>
      </c>
      <c r="J10" s="3">
        <f>'Circuit 11 Data FY 18-19'!J10+'Circuit 15 Data FY 18-19'!J10+'Circuit 16 Data FY 18-19'!J10+'Circuit 17 Data FY 18-19'!J10+'Circuit 19 Data FY 18-19'!J10</f>
        <v>2654</v>
      </c>
      <c r="K10" s="3">
        <f>'Circuit 11 Data FY 18-19'!K10+'Circuit 15 Data FY 18-19'!K10+'Circuit 16 Data FY 18-19'!K10+'Circuit 17 Data FY 18-19'!K10+'Circuit 19 Data FY 18-19'!K10</f>
        <v>2640</v>
      </c>
      <c r="L10" s="3">
        <f>'Circuit 11 Data FY 18-19'!L10+'Circuit 15 Data FY 18-19'!L10+'Circuit 16 Data FY 18-19'!L10+'Circuit 17 Data FY 18-19'!L10+'Circuit 19 Data FY 18-19'!L10</f>
        <v>2435</v>
      </c>
      <c r="M10" s="3">
        <f>'Circuit 11 Data FY 18-19'!M10+'Circuit 15 Data FY 18-19'!M10+'Circuit 16 Data FY 18-19'!M10+'Circuit 17 Data FY 18-19'!M10+'Circuit 19 Data FY 18-19'!M10</f>
        <v>2327</v>
      </c>
    </row>
    <row r="11" spans="1:13" x14ac:dyDescent="0.25">
      <c r="A11" s="2" t="s">
        <v>59</v>
      </c>
      <c r="B11" s="3">
        <f>'Circuit 11 Data FY 18-19'!B11+'Circuit 15 Data FY 18-19'!B11+'Circuit 16 Data FY 18-19'!B11+'Circuit 17 Data FY 18-19'!B11+'Circuit 19 Data FY 18-19'!B11</f>
        <v>1780</v>
      </c>
      <c r="C11" s="3">
        <f>'Circuit 11 Data FY 18-19'!C11+'Circuit 15 Data FY 18-19'!C11+'Circuit 16 Data FY 18-19'!C11+'Circuit 17 Data FY 18-19'!C11+'Circuit 19 Data FY 18-19'!C11</f>
        <v>1812</v>
      </c>
      <c r="D11" s="3">
        <f>'Circuit 11 Data FY 18-19'!D11+'Circuit 15 Data FY 18-19'!D11+'Circuit 16 Data FY 18-19'!D11+'Circuit 17 Data FY 18-19'!D11+'Circuit 19 Data FY 18-19'!D11</f>
        <v>1828</v>
      </c>
      <c r="E11" s="3">
        <f>'Circuit 11 Data FY 18-19'!E11+'Circuit 15 Data FY 18-19'!E11+'Circuit 16 Data FY 18-19'!E11+'Circuit 17 Data FY 18-19'!E11+'Circuit 19 Data FY 18-19'!E11</f>
        <v>1813</v>
      </c>
      <c r="F11" s="3">
        <f>'Circuit 11 Data FY 18-19'!F11+'Circuit 15 Data FY 18-19'!F11+'Circuit 16 Data FY 18-19'!F11+'Circuit 17 Data FY 18-19'!F11+'Circuit 19 Data FY 18-19'!F11</f>
        <v>1817</v>
      </c>
      <c r="G11" s="3">
        <f>'Circuit 11 Data FY 18-19'!G11+'Circuit 15 Data FY 18-19'!G11+'Circuit 16 Data FY 18-19'!G11+'Circuit 17 Data FY 18-19'!G11+'Circuit 19 Data FY 18-19'!G11</f>
        <v>1825</v>
      </c>
      <c r="H11" s="3">
        <f>'Circuit 11 Data FY 18-19'!H11+'Circuit 15 Data FY 18-19'!H11+'Circuit 16 Data FY 18-19'!H11+'Circuit 17 Data FY 18-19'!H11+'Circuit 19 Data FY 18-19'!H11</f>
        <v>1839</v>
      </c>
      <c r="I11" s="3">
        <f>'Circuit 11 Data FY 18-19'!I11+'Circuit 15 Data FY 18-19'!I11+'Circuit 16 Data FY 18-19'!I11+'Circuit 17 Data FY 18-19'!I11+'Circuit 19 Data FY 18-19'!I11</f>
        <v>1835</v>
      </c>
      <c r="J11" s="3">
        <f>'Circuit 11 Data FY 18-19'!J11+'Circuit 15 Data FY 18-19'!J11+'Circuit 16 Data FY 18-19'!J11+'Circuit 17 Data FY 18-19'!J11+'Circuit 19 Data FY 18-19'!J11</f>
        <v>1862</v>
      </c>
      <c r="K11" s="3">
        <f>'Circuit 11 Data FY 18-19'!K11+'Circuit 15 Data FY 18-19'!K11+'Circuit 16 Data FY 18-19'!K11+'Circuit 17 Data FY 18-19'!K11+'Circuit 19 Data FY 18-19'!K11</f>
        <v>1842</v>
      </c>
      <c r="L11" s="3">
        <f>'Circuit 11 Data FY 18-19'!L11+'Circuit 15 Data FY 18-19'!L11+'Circuit 16 Data FY 18-19'!L11+'Circuit 17 Data FY 18-19'!L11+'Circuit 19 Data FY 18-19'!L11</f>
        <v>1813</v>
      </c>
      <c r="M11" s="3">
        <f>'Circuit 11 Data FY 18-19'!M11+'Circuit 15 Data FY 18-19'!M11+'Circuit 16 Data FY 18-19'!M11+'Circuit 17 Data FY 18-19'!M11+'Circuit 19 Data FY 18-19'!M11</f>
        <v>1822</v>
      </c>
    </row>
    <row r="12" spans="1:13" x14ac:dyDescent="0.25">
      <c r="A12" s="2" t="s">
        <v>60</v>
      </c>
      <c r="B12" s="3">
        <f>'Circuit 11 Data FY 18-19'!B12+'Circuit 15 Data FY 18-19'!B12+'Circuit 16 Data FY 18-19'!B12+'Circuit 17 Data FY 18-19'!B12+'Circuit 19 Data FY 18-19'!B12</f>
        <v>768</v>
      </c>
      <c r="C12" s="3">
        <f>'Circuit 11 Data FY 18-19'!C12+'Circuit 15 Data FY 18-19'!C12+'Circuit 16 Data FY 18-19'!C12+'Circuit 17 Data FY 18-19'!C12+'Circuit 19 Data FY 18-19'!C12</f>
        <v>799</v>
      </c>
      <c r="D12" s="3">
        <f>'Circuit 11 Data FY 18-19'!D12+'Circuit 15 Data FY 18-19'!D12+'Circuit 16 Data FY 18-19'!D12+'Circuit 17 Data FY 18-19'!D12+'Circuit 19 Data FY 18-19'!D12</f>
        <v>779</v>
      </c>
      <c r="E12" s="3">
        <f>'Circuit 11 Data FY 18-19'!E12+'Circuit 15 Data FY 18-19'!E12+'Circuit 16 Data FY 18-19'!E12+'Circuit 17 Data FY 18-19'!E12+'Circuit 19 Data FY 18-19'!E12</f>
        <v>803</v>
      </c>
      <c r="F12" s="3">
        <f>'Circuit 11 Data FY 18-19'!F12+'Circuit 15 Data FY 18-19'!F12+'Circuit 16 Data FY 18-19'!F12+'Circuit 17 Data FY 18-19'!F12+'Circuit 19 Data FY 18-19'!F12</f>
        <v>817</v>
      </c>
      <c r="G12" s="3">
        <f>'Circuit 11 Data FY 18-19'!G12+'Circuit 15 Data FY 18-19'!G12+'Circuit 16 Data FY 18-19'!G12+'Circuit 17 Data FY 18-19'!G12+'Circuit 19 Data FY 18-19'!G12</f>
        <v>808</v>
      </c>
      <c r="H12" s="3">
        <f>'Circuit 11 Data FY 18-19'!H12+'Circuit 15 Data FY 18-19'!H12+'Circuit 16 Data FY 18-19'!H12+'Circuit 17 Data FY 18-19'!H12+'Circuit 19 Data FY 18-19'!H12</f>
        <v>795</v>
      </c>
      <c r="I12" s="3">
        <f>'Circuit 11 Data FY 18-19'!I12+'Circuit 15 Data FY 18-19'!I12+'Circuit 16 Data FY 18-19'!I12+'Circuit 17 Data FY 18-19'!I12+'Circuit 19 Data FY 18-19'!I12</f>
        <v>805</v>
      </c>
      <c r="J12" s="3">
        <f>'Circuit 11 Data FY 18-19'!J12+'Circuit 15 Data FY 18-19'!J12+'Circuit 16 Data FY 18-19'!J12+'Circuit 17 Data FY 18-19'!J12+'Circuit 19 Data FY 18-19'!J12</f>
        <v>792</v>
      </c>
      <c r="K12" s="3">
        <f>'Circuit 11 Data FY 18-19'!K12+'Circuit 15 Data FY 18-19'!K12+'Circuit 16 Data FY 18-19'!K12+'Circuit 17 Data FY 18-19'!K12+'Circuit 19 Data FY 18-19'!K12</f>
        <v>798</v>
      </c>
      <c r="L12" s="3">
        <f>'Circuit 11 Data FY 18-19'!L12+'Circuit 15 Data FY 18-19'!L12+'Circuit 16 Data FY 18-19'!L12+'Circuit 17 Data FY 18-19'!L12+'Circuit 19 Data FY 18-19'!L12</f>
        <v>622</v>
      </c>
      <c r="M12" s="3">
        <f>'Circuit 11 Data FY 18-19'!M12+'Circuit 15 Data FY 18-19'!M12+'Circuit 16 Data FY 18-19'!M12+'Circuit 17 Data FY 18-19'!M12+'Circuit 19 Data FY 18-19'!M12</f>
        <v>505</v>
      </c>
    </row>
    <row r="13" spans="1:13" x14ac:dyDescent="0.25">
      <c r="A13" s="2" t="s">
        <v>61</v>
      </c>
      <c r="B13" s="3">
        <f>'Circuit 11 Data FY 18-19'!B13+'Circuit 15 Data FY 18-19'!B13+'Circuit 16 Data FY 18-19'!B13+'Circuit 17 Data FY 18-19'!B13+'Circuit 19 Data FY 18-19'!B13</f>
        <v>349</v>
      </c>
      <c r="C13" s="3">
        <f>'Circuit 11 Data FY 18-19'!C13+'Circuit 15 Data FY 18-19'!C13+'Circuit 16 Data FY 18-19'!C13+'Circuit 17 Data FY 18-19'!C13+'Circuit 19 Data FY 18-19'!C13</f>
        <v>361</v>
      </c>
      <c r="D13" s="3">
        <f>'Circuit 11 Data FY 18-19'!D13+'Circuit 15 Data FY 18-19'!D13+'Circuit 16 Data FY 18-19'!D13+'Circuit 17 Data FY 18-19'!D13+'Circuit 19 Data FY 18-19'!D13</f>
        <v>386</v>
      </c>
      <c r="E13" s="3">
        <f>'Circuit 11 Data FY 18-19'!E13+'Circuit 15 Data FY 18-19'!E13+'Circuit 16 Data FY 18-19'!E13+'Circuit 17 Data FY 18-19'!E13+'Circuit 19 Data FY 18-19'!E13</f>
        <v>411</v>
      </c>
      <c r="F13" s="3">
        <f>'Circuit 11 Data FY 18-19'!F13+'Circuit 15 Data FY 18-19'!F13+'Circuit 16 Data FY 18-19'!F13+'Circuit 17 Data FY 18-19'!F13+'Circuit 19 Data FY 18-19'!F13</f>
        <v>405</v>
      </c>
      <c r="G13" s="3">
        <f>'Circuit 11 Data FY 18-19'!G13+'Circuit 15 Data FY 18-19'!G13+'Circuit 16 Data FY 18-19'!G13+'Circuit 17 Data FY 18-19'!G13+'Circuit 19 Data FY 18-19'!G13</f>
        <v>392</v>
      </c>
      <c r="H13" s="3">
        <f>'Circuit 11 Data FY 18-19'!H13+'Circuit 15 Data FY 18-19'!H13+'Circuit 16 Data FY 18-19'!H13+'Circuit 17 Data FY 18-19'!H13+'Circuit 19 Data FY 18-19'!H13</f>
        <v>370</v>
      </c>
      <c r="I13" s="3">
        <f>'Circuit 11 Data FY 18-19'!I13+'Circuit 15 Data FY 18-19'!I13+'Circuit 16 Data FY 18-19'!I13+'Circuit 17 Data FY 18-19'!I13+'Circuit 19 Data FY 18-19'!I13</f>
        <v>385</v>
      </c>
      <c r="J13" s="3">
        <f>'Circuit 11 Data FY 18-19'!J13+'Circuit 15 Data FY 18-19'!J13+'Circuit 16 Data FY 18-19'!J13+'Circuit 17 Data FY 18-19'!J13+'Circuit 19 Data FY 18-19'!J13</f>
        <v>386</v>
      </c>
      <c r="K13" s="3">
        <f>'Circuit 11 Data FY 18-19'!K13+'Circuit 15 Data FY 18-19'!K13+'Circuit 16 Data FY 18-19'!K13+'Circuit 17 Data FY 18-19'!K13+'Circuit 19 Data FY 18-19'!K13</f>
        <v>387</v>
      </c>
      <c r="L13" s="3">
        <f>'Circuit 11 Data FY 18-19'!L13+'Circuit 15 Data FY 18-19'!L13+'Circuit 16 Data FY 18-19'!L13+'Circuit 17 Data FY 18-19'!L13+'Circuit 19 Data FY 18-19'!L13</f>
        <v>268</v>
      </c>
      <c r="M13" s="3">
        <f>'Circuit 11 Data FY 18-19'!M13+'Circuit 15 Data FY 18-19'!M13+'Circuit 16 Data FY 18-19'!M13+'Circuit 17 Data FY 18-19'!M13+'Circuit 19 Data FY 18-19'!M13</f>
        <v>221</v>
      </c>
    </row>
    <row r="14" spans="1:13" x14ac:dyDescent="0.25">
      <c r="A14" s="2" t="s">
        <v>3</v>
      </c>
      <c r="B14" s="3">
        <f>'Circuit 11 Data FY 18-19'!B14+'Circuit 15 Data FY 18-19'!B14+'Circuit 16 Data FY 18-19'!B14+'Circuit 17 Data FY 18-19'!B14+'Circuit 19 Data FY 18-19'!B14</f>
        <v>168</v>
      </c>
      <c r="C14" s="3">
        <f>'Circuit 11 Data FY 18-19'!C14+'Circuit 15 Data FY 18-19'!C14+'Circuit 16 Data FY 18-19'!C14+'Circuit 17 Data FY 18-19'!C14+'Circuit 19 Data FY 18-19'!C14</f>
        <v>166</v>
      </c>
      <c r="D14" s="3">
        <f>'Circuit 11 Data FY 18-19'!D14+'Circuit 15 Data FY 18-19'!D14+'Circuit 16 Data FY 18-19'!D14+'Circuit 17 Data FY 18-19'!D14+'Circuit 19 Data FY 18-19'!D14</f>
        <v>148</v>
      </c>
      <c r="E14" s="3">
        <f>'Circuit 11 Data FY 18-19'!E14+'Circuit 15 Data FY 18-19'!E14+'Circuit 16 Data FY 18-19'!E14+'Circuit 17 Data FY 18-19'!E14+'Circuit 19 Data FY 18-19'!E14</f>
        <v>149</v>
      </c>
      <c r="F14" s="3">
        <f>'Circuit 11 Data FY 18-19'!F14+'Circuit 15 Data FY 18-19'!F14+'Circuit 16 Data FY 18-19'!F14+'Circuit 17 Data FY 18-19'!F14+'Circuit 19 Data FY 18-19'!F14</f>
        <v>150</v>
      </c>
      <c r="G14" s="3">
        <f>'Circuit 11 Data FY 18-19'!G14+'Circuit 15 Data FY 18-19'!G14+'Circuit 16 Data FY 18-19'!G14+'Circuit 17 Data FY 18-19'!G14+'Circuit 19 Data FY 18-19'!G14</f>
        <v>148</v>
      </c>
      <c r="H14" s="3">
        <f>'Circuit 11 Data FY 18-19'!H14+'Circuit 15 Data FY 18-19'!H14+'Circuit 16 Data FY 18-19'!H14+'Circuit 17 Data FY 18-19'!H14+'Circuit 19 Data FY 18-19'!H14</f>
        <v>144</v>
      </c>
      <c r="I14" s="3">
        <f>'Circuit 11 Data FY 18-19'!I14+'Circuit 15 Data FY 18-19'!I14+'Circuit 16 Data FY 18-19'!I14+'Circuit 17 Data FY 18-19'!I14+'Circuit 19 Data FY 18-19'!I14</f>
        <v>140</v>
      </c>
      <c r="J14" s="3">
        <f>'Circuit 11 Data FY 18-19'!J14+'Circuit 15 Data FY 18-19'!J14+'Circuit 16 Data FY 18-19'!J14+'Circuit 17 Data FY 18-19'!J14+'Circuit 19 Data FY 18-19'!J14</f>
        <v>138</v>
      </c>
      <c r="K14" s="3">
        <f>'Circuit 11 Data FY 18-19'!K14+'Circuit 15 Data FY 18-19'!K14+'Circuit 16 Data FY 18-19'!K14+'Circuit 17 Data FY 18-19'!K14+'Circuit 19 Data FY 18-19'!K14</f>
        <v>129</v>
      </c>
      <c r="L14" s="3">
        <f>'Circuit 11 Data FY 18-19'!L14+'Circuit 15 Data FY 18-19'!L14+'Circuit 16 Data FY 18-19'!L14+'Circuit 17 Data FY 18-19'!L14+'Circuit 19 Data FY 18-19'!L14</f>
        <v>81</v>
      </c>
      <c r="M14" s="3">
        <f>'Circuit 11 Data FY 18-19'!M14+'Circuit 15 Data FY 18-19'!M14+'Circuit 16 Data FY 18-19'!M14+'Circuit 17 Data FY 18-19'!M14+'Circuit 19 Data FY 18-19'!M14</f>
        <v>76</v>
      </c>
    </row>
    <row r="15" spans="1:13" x14ac:dyDescent="0.25">
      <c r="A15" s="2"/>
    </row>
    <row r="16" spans="1:13" x14ac:dyDescent="0.25">
      <c r="A16" s="2"/>
      <c r="B16" s="1">
        <v>42979</v>
      </c>
      <c r="C16" s="1">
        <v>43009</v>
      </c>
      <c r="D16" s="1">
        <v>43040</v>
      </c>
      <c r="E16" s="1">
        <v>43070</v>
      </c>
      <c r="F16" s="1">
        <v>43101</v>
      </c>
      <c r="G16" s="1">
        <v>43132</v>
      </c>
      <c r="H16" s="1">
        <v>43160</v>
      </c>
      <c r="I16" s="1">
        <v>43191</v>
      </c>
      <c r="J16" s="1">
        <v>43221</v>
      </c>
      <c r="K16" s="1">
        <v>43252</v>
      </c>
      <c r="L16" s="1">
        <v>43282</v>
      </c>
      <c r="M16" s="1">
        <v>43313</v>
      </c>
    </row>
    <row r="17" spans="1:13" x14ac:dyDescent="0.25">
      <c r="A17" s="2" t="s">
        <v>4</v>
      </c>
      <c r="B17" s="3">
        <f>'Circuit 11 Data FY 18-19'!B17+'Circuit 15 Data FY 18-19'!B17+'Circuit 16 Data FY 18-19'!B17+'Circuit 17 Data FY 18-19'!B17+'Circuit 19 Data FY 18-19'!B17</f>
        <v>23</v>
      </c>
      <c r="C17" s="3">
        <f>'Circuit 11 Data FY 18-19'!C17+'Circuit 15 Data FY 18-19'!C17+'Circuit 16 Data FY 18-19'!C17+'Circuit 17 Data FY 18-19'!C17+'Circuit 19 Data FY 18-19'!C17</f>
        <v>97</v>
      </c>
      <c r="D17" s="3">
        <f>'Circuit 11 Data FY 18-19'!D17+'Circuit 15 Data FY 18-19'!D17+'Circuit 16 Data FY 18-19'!D17+'Circuit 17 Data FY 18-19'!D17+'Circuit 19 Data FY 18-19'!D17</f>
        <v>58</v>
      </c>
      <c r="E17" s="3">
        <f>'Circuit 11 Data FY 18-19'!E17+'Circuit 15 Data FY 18-19'!E17+'Circuit 16 Data FY 18-19'!E17+'Circuit 17 Data FY 18-19'!E17+'Circuit 19 Data FY 18-19'!E17</f>
        <v>45</v>
      </c>
      <c r="F17" s="3">
        <f>'Circuit 11 Data FY 18-19'!F17+'Circuit 15 Data FY 18-19'!F17+'Circuit 16 Data FY 18-19'!F17+'Circuit 17 Data FY 18-19'!F17+'Circuit 19 Data FY 18-19'!F17</f>
        <v>57</v>
      </c>
      <c r="G17" s="3">
        <f>'Circuit 11 Data FY 18-19'!G17+'Circuit 15 Data FY 18-19'!G17+'Circuit 16 Data FY 18-19'!G17+'Circuit 17 Data FY 18-19'!G17+'Circuit 19 Data FY 18-19'!G17</f>
        <v>57</v>
      </c>
      <c r="H17" s="3">
        <f>'Circuit 11 Data FY 18-19'!H17+'Circuit 15 Data FY 18-19'!H17+'Circuit 16 Data FY 18-19'!H17+'Circuit 17 Data FY 18-19'!H17+'Circuit 19 Data FY 18-19'!H17</f>
        <v>62</v>
      </c>
      <c r="I17" s="3">
        <f>'Circuit 11 Data FY 18-19'!I17+'Circuit 15 Data FY 18-19'!I17+'Circuit 16 Data FY 18-19'!I17+'Circuit 17 Data FY 18-19'!I17+'Circuit 19 Data FY 18-19'!I17</f>
        <v>63</v>
      </c>
      <c r="J17" s="3">
        <f>'Circuit 11 Data FY 18-19'!J17+'Circuit 15 Data FY 18-19'!J17+'Circuit 16 Data FY 18-19'!J17+'Circuit 17 Data FY 18-19'!J17+'Circuit 19 Data FY 18-19'!J17</f>
        <v>62</v>
      </c>
      <c r="K17" s="3">
        <f>'Circuit 11 Data FY 18-19'!K17+'Circuit 15 Data FY 18-19'!K17+'Circuit 16 Data FY 18-19'!K17+'Circuit 17 Data FY 18-19'!K17+'Circuit 19 Data FY 18-19'!K17</f>
        <v>44</v>
      </c>
      <c r="L17" s="3">
        <f>'Circuit 11 Data FY 18-19'!L17+'Circuit 15 Data FY 18-19'!L17+'Circuit 16 Data FY 18-19'!L17+'Circuit 17 Data FY 18-19'!L17+'Circuit 19 Data FY 18-19'!L17</f>
        <v>52</v>
      </c>
      <c r="M17" s="3">
        <f>'Circuit 11 Data FY 18-19'!M17+'Circuit 15 Data FY 18-19'!M17+'Circuit 16 Data FY 18-19'!M17+'Circuit 17 Data FY 18-19'!M17+'Circuit 19 Data FY 18-19'!M17</f>
        <v>48</v>
      </c>
    </row>
    <row r="18" spans="1:13" x14ac:dyDescent="0.25">
      <c r="A18" s="2" t="s">
        <v>5</v>
      </c>
      <c r="B18" s="3">
        <f>'Circuit 11 Data FY 18-19'!B18+'Circuit 15 Data FY 18-19'!B18+'Circuit 16 Data FY 18-19'!B18+'Circuit 17 Data FY 18-19'!B18+'Circuit 19 Data FY 18-19'!B18</f>
        <v>29</v>
      </c>
      <c r="C18" s="3">
        <f>'Circuit 11 Data FY 18-19'!C18+'Circuit 15 Data FY 18-19'!C18+'Circuit 16 Data FY 18-19'!C18+'Circuit 17 Data FY 18-19'!C18+'Circuit 19 Data FY 18-19'!C18</f>
        <v>51</v>
      </c>
      <c r="D18" s="3">
        <f>'Circuit 11 Data FY 18-19'!D18+'Circuit 15 Data FY 18-19'!D18+'Circuit 16 Data FY 18-19'!D18+'Circuit 17 Data FY 18-19'!D18+'Circuit 19 Data FY 18-19'!D18</f>
        <v>29</v>
      </c>
      <c r="E18" s="3">
        <f>'Circuit 11 Data FY 18-19'!E18+'Circuit 15 Data FY 18-19'!E18+'Circuit 16 Data FY 18-19'!E18+'Circuit 17 Data FY 18-19'!E18+'Circuit 19 Data FY 18-19'!E18</f>
        <v>29</v>
      </c>
      <c r="F18" s="3">
        <f>'Circuit 11 Data FY 18-19'!F18+'Circuit 15 Data FY 18-19'!F18+'Circuit 16 Data FY 18-19'!F18+'Circuit 17 Data FY 18-19'!F18+'Circuit 19 Data FY 18-19'!F18</f>
        <v>51</v>
      </c>
      <c r="G18" s="3">
        <f>'Circuit 11 Data FY 18-19'!G18+'Circuit 15 Data FY 18-19'!G18+'Circuit 16 Data FY 18-19'!G18+'Circuit 17 Data FY 18-19'!G18+'Circuit 19 Data FY 18-19'!G18</f>
        <v>52</v>
      </c>
      <c r="H18" s="3">
        <f>'Circuit 11 Data FY 18-19'!H18+'Circuit 15 Data FY 18-19'!H18+'Circuit 16 Data FY 18-19'!H18+'Circuit 17 Data FY 18-19'!H18+'Circuit 19 Data FY 18-19'!H18</f>
        <v>60</v>
      </c>
      <c r="I18" s="3">
        <f>'Circuit 11 Data FY 18-19'!I18+'Circuit 15 Data FY 18-19'!I18+'Circuit 16 Data FY 18-19'!I18+'Circuit 17 Data FY 18-19'!I18+'Circuit 19 Data FY 18-19'!I18</f>
        <v>50</v>
      </c>
      <c r="J18" s="3">
        <f>'Circuit 11 Data FY 18-19'!J18+'Circuit 15 Data FY 18-19'!J18+'Circuit 16 Data FY 18-19'!J18+'Circuit 17 Data FY 18-19'!J18+'Circuit 19 Data FY 18-19'!J18</f>
        <v>41</v>
      </c>
      <c r="K18" s="3">
        <f>'Circuit 11 Data FY 18-19'!K18+'Circuit 15 Data FY 18-19'!K18+'Circuit 16 Data FY 18-19'!K18+'Circuit 17 Data FY 18-19'!K18+'Circuit 19 Data FY 18-19'!K18</f>
        <v>36</v>
      </c>
      <c r="L18" s="3">
        <f>'Circuit 11 Data FY 18-19'!L18+'Circuit 15 Data FY 18-19'!L18+'Circuit 16 Data FY 18-19'!L18+'Circuit 17 Data FY 18-19'!L18+'Circuit 19 Data FY 18-19'!L18</f>
        <v>40</v>
      </c>
      <c r="M18" s="3">
        <f>'Circuit 11 Data FY 18-19'!M18+'Circuit 15 Data FY 18-19'!M18+'Circuit 16 Data FY 18-19'!M18+'Circuit 17 Data FY 18-19'!M18+'Circuit 19 Data FY 18-19'!M18</f>
        <v>0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18-19</vt:lpstr>
      <vt:lpstr>Statewide Charts FY 18-19</vt:lpstr>
      <vt:lpstr>Totals</vt:lpstr>
      <vt:lpstr>North Region Data FY 18-19</vt:lpstr>
      <vt:lpstr>Northern Region Charts FY18-19</vt:lpstr>
      <vt:lpstr>Central Region Data FY 18-19</vt:lpstr>
      <vt:lpstr>Central Region Charts FY 18-19</vt:lpstr>
      <vt:lpstr>South Region Data FY 18-19</vt:lpstr>
      <vt:lpstr>Southern Region Charts FY 18-19</vt:lpstr>
      <vt:lpstr>Circuit 1 Data  FY 18-19</vt:lpstr>
      <vt:lpstr>Circuit 1 Charts FY 18-19</vt:lpstr>
      <vt:lpstr>Circuit 2 Data FY 18-19</vt:lpstr>
      <vt:lpstr>Circuit 2 Charts FY 18-19</vt:lpstr>
      <vt:lpstr>Circuit 3 Data FY 18-19</vt:lpstr>
      <vt:lpstr>Circuit 3 Charts FY 18-19</vt:lpstr>
      <vt:lpstr>Circuit 4 Data FY 18-19</vt:lpstr>
      <vt:lpstr>Circuit 4 Charts FY 18-19</vt:lpstr>
      <vt:lpstr>Circuit 5 Data FY 18-19</vt:lpstr>
      <vt:lpstr>Circuit 5 Charts FY 18-19</vt:lpstr>
      <vt:lpstr>Circuit 6 Data FY 18-19</vt:lpstr>
      <vt:lpstr>Circuit 6 Charts FY 18-19</vt:lpstr>
      <vt:lpstr>Circuit 7 Data FY 18-19</vt:lpstr>
      <vt:lpstr>Circuit 7 Charts FY 18-19</vt:lpstr>
      <vt:lpstr>Circuit 8 Data FY 18-19</vt:lpstr>
      <vt:lpstr>Circuit 8 Charts FY 18-19</vt:lpstr>
      <vt:lpstr>Circuit 9 OC Data FY 18-19</vt:lpstr>
      <vt:lpstr>Circuit 9 OC Charts FY 18-19</vt:lpstr>
      <vt:lpstr>Circuit 9 OS Data FY 18-19</vt:lpstr>
      <vt:lpstr>Circuit 9 OS Charts FY 18-19</vt:lpstr>
      <vt:lpstr>Circuit 10 Data FY 18-19</vt:lpstr>
      <vt:lpstr>Circuit 10 Charts FY 18-19</vt:lpstr>
      <vt:lpstr>Circuit 11 Data FY 18-19</vt:lpstr>
      <vt:lpstr>Circuit 11 Charts FY 18-19</vt:lpstr>
      <vt:lpstr>Circuit 12 Data FY 18-19</vt:lpstr>
      <vt:lpstr>Circuit 12 Charts FY 18-19</vt:lpstr>
      <vt:lpstr>Circuit 13 Data FY 18-19</vt:lpstr>
      <vt:lpstr>Circuit 13 Charts FY 18-19</vt:lpstr>
      <vt:lpstr>Circuit 14 Data FY 18-19</vt:lpstr>
      <vt:lpstr>Circuit 14 Charts FY 18-19</vt:lpstr>
      <vt:lpstr>Circuit 15 Data FY 18-19</vt:lpstr>
      <vt:lpstr>Circuit 15 Charts FY 18-19</vt:lpstr>
      <vt:lpstr>Circuit 16 Data FY 18-19</vt:lpstr>
      <vt:lpstr>Circuit 16 Charts FY 18-19</vt:lpstr>
      <vt:lpstr>Circuit 17 Data FY 18-19</vt:lpstr>
      <vt:lpstr>Circuit 17 Charts FY 18-19</vt:lpstr>
      <vt:lpstr>Circuit 18 Data FY 18-19</vt:lpstr>
      <vt:lpstr>Circuit 18 Charts FY 18-19</vt:lpstr>
      <vt:lpstr>Circuit 19 Data FY 18-19</vt:lpstr>
      <vt:lpstr>Circuit 19 Charts FY 18-19</vt:lpstr>
      <vt:lpstr>Circuit 20 Data FY 18-19</vt:lpstr>
      <vt:lpstr>Circuit 20 Charts FY 18-19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 Orchowski</cp:lastModifiedBy>
  <cp:lastPrinted>2018-03-13T15:12:15Z</cp:lastPrinted>
  <dcterms:created xsi:type="dcterms:W3CDTF">2013-08-12T15:24:43Z</dcterms:created>
  <dcterms:modified xsi:type="dcterms:W3CDTF">2018-09-16T13:52:57Z</dcterms:modified>
</cp:coreProperties>
</file>